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2000" windowHeight="7245" tabRatio="855" activeTab="0"/>
  </bookViews>
  <sheets>
    <sheet name="Magnetit horizontal" sheetId="1" r:id="rId1"/>
    <sheet name="Magnetit vertikal" sheetId="2" r:id="rId2"/>
    <sheet name="Hämatit horizontal Gew.%" sheetId="3" r:id="rId3"/>
    <sheet name="Hämatit vertikal Gew.%" sheetId="4" r:id="rId4"/>
    <sheet name="Ilmenit-Leukoxen horizontal" sheetId="5" r:id="rId5"/>
    <sheet name="Ilmenit-Leukoxen vertikal" sheetId="6" r:id="rId6"/>
    <sheet name="Chrom-Spinell horizontal" sheetId="7" r:id="rId7"/>
    <sheet name="Chrom-Spinell vertikal" sheetId="8" r:id="rId8"/>
  </sheets>
  <definedNames/>
  <calcPr fullCalcOnLoad="1"/>
</workbook>
</file>

<file path=xl/sharedStrings.xml><?xml version="1.0" encoding="utf-8"?>
<sst xmlns="http://schemas.openxmlformats.org/spreadsheetml/2006/main" count="656" uniqueCount="104">
  <si>
    <t>GVM</t>
  </si>
  <si>
    <t>Si</t>
  </si>
  <si>
    <t>Al</t>
  </si>
  <si>
    <t>Mg</t>
  </si>
  <si>
    <t>Ti</t>
  </si>
  <si>
    <t>Mn</t>
  </si>
  <si>
    <t>Cr</t>
  </si>
  <si>
    <t>FeO</t>
  </si>
  <si>
    <t>Fe2O3</t>
  </si>
  <si>
    <t>GV1</t>
  </si>
  <si>
    <t>Neuras</t>
  </si>
  <si>
    <t>Cr/(Cr+Al)</t>
  </si>
  <si>
    <t>21/6-4</t>
  </si>
  <si>
    <t>RP26</t>
  </si>
  <si>
    <t>As</t>
  </si>
  <si>
    <t>Se</t>
  </si>
  <si>
    <t>S</t>
  </si>
  <si>
    <t>Ag</t>
  </si>
  <si>
    <t>Te</t>
  </si>
  <si>
    <t>Hg</t>
  </si>
  <si>
    <t>Sb</t>
  </si>
  <si>
    <t>Bi</t>
  </si>
  <si>
    <t>Pb</t>
  </si>
  <si>
    <t>Sn</t>
  </si>
  <si>
    <t>Cu</t>
  </si>
  <si>
    <t>Fe</t>
  </si>
  <si>
    <t>Zn</t>
  </si>
  <si>
    <t>Co</t>
  </si>
  <si>
    <t>Ni</t>
  </si>
  <si>
    <t>Summe</t>
  </si>
  <si>
    <t>SMCM</t>
  </si>
  <si>
    <t>RP3</t>
  </si>
  <si>
    <t>24/5-1</t>
  </si>
  <si>
    <t>Au</t>
  </si>
  <si>
    <t>Cd</t>
  </si>
  <si>
    <t>24/5-4</t>
  </si>
  <si>
    <t>24/5-6</t>
  </si>
  <si>
    <t>Lokalität</t>
  </si>
  <si>
    <t>Probe</t>
  </si>
  <si>
    <t>CaO</t>
  </si>
  <si>
    <t>MgO</t>
  </si>
  <si>
    <t>MnO</t>
  </si>
  <si>
    <r>
      <t>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</si>
  <si>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</si>
  <si>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r>
      <t>Cr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</si>
  <si>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</si>
  <si>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t>NiO</t>
  </si>
  <si>
    <t>Ca</t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</si>
  <si>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</si>
  <si>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NW von SMCM</t>
  </si>
  <si>
    <t>Fe2+</t>
  </si>
  <si>
    <t>Fe3+</t>
  </si>
  <si>
    <t>-</t>
  </si>
  <si>
    <t>Gew.%</t>
  </si>
  <si>
    <t>SiO2</t>
  </si>
  <si>
    <t>Al2O3</t>
  </si>
  <si>
    <t>TiO2</t>
  </si>
  <si>
    <t>Cr2O3</t>
  </si>
  <si>
    <t>8/8-2</t>
  </si>
  <si>
    <t>RP24B</t>
  </si>
  <si>
    <t>GV4</t>
  </si>
  <si>
    <t>GV7</t>
  </si>
  <si>
    <t>21/6-8</t>
  </si>
  <si>
    <t>21/6-9</t>
  </si>
  <si>
    <t>SMCMH4</t>
  </si>
  <si>
    <t>Blank´s Mine</t>
  </si>
  <si>
    <r>
      <t>Fe</t>
    </r>
    <r>
      <rPr>
        <vertAlign val="superscript"/>
        <sz val="10"/>
        <rFont val="Arial"/>
        <family val="2"/>
      </rPr>
      <t>3+</t>
    </r>
  </si>
  <si>
    <t>Fe+Mn</t>
  </si>
  <si>
    <t>Pyrophanit-K. [mol%]</t>
  </si>
  <si>
    <t>SMGM</t>
  </si>
  <si>
    <t>SMGM16</t>
  </si>
  <si>
    <t>31/8-7</t>
  </si>
  <si>
    <t>RP5</t>
  </si>
  <si>
    <t>8/8-3</t>
  </si>
  <si>
    <t>8/8-4</t>
  </si>
  <si>
    <t>RP27</t>
  </si>
  <si>
    <t>pos. Ladungen</t>
  </si>
  <si>
    <t>X (Mg+Fe)</t>
  </si>
  <si>
    <r>
      <t>K.-Überschuss</t>
    </r>
    <r>
      <rPr>
        <vertAlign val="subscript"/>
        <sz val="10"/>
        <rFont val="Arial"/>
        <family val="2"/>
      </rPr>
      <t>X</t>
    </r>
  </si>
  <si>
    <r>
      <t>K.-Defizit</t>
    </r>
    <r>
      <rPr>
        <vertAlign val="subscript"/>
        <sz val="10"/>
        <rFont val="Arial"/>
        <family val="2"/>
      </rPr>
      <t>2Y</t>
    </r>
  </si>
  <si>
    <r>
      <t>ø ≈ Fe</t>
    </r>
    <r>
      <rPr>
        <vertAlign val="superscript"/>
        <sz val="10"/>
        <rFont val="Arial"/>
        <family val="2"/>
      </rPr>
      <t>3+</t>
    </r>
    <r>
      <rPr>
        <vertAlign val="subscript"/>
        <sz val="10"/>
        <rFont val="Arial"/>
        <family val="2"/>
      </rPr>
      <t>Y</t>
    </r>
  </si>
  <si>
    <r>
      <t>X+Y</t>
    </r>
    <r>
      <rPr>
        <vertAlign val="subscript"/>
        <sz val="10"/>
        <rFont val="Arial"/>
        <family val="2"/>
      </rPr>
      <t>2</t>
    </r>
  </si>
  <si>
    <t>Kationensumme</t>
  </si>
  <si>
    <t>7/8#3</t>
  </si>
  <si>
    <t>ZnO</t>
  </si>
  <si>
    <r>
      <t>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(Mn+Cr+Al)</t>
    </r>
  </si>
  <si>
    <r>
      <t>X(Mg+Fe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2"/>
      </rPr>
      <t>)</t>
    </r>
  </si>
  <si>
    <r>
      <t>Y (Mn+Cr+Al+Fe</t>
    </r>
    <r>
      <rPr>
        <vertAlign val="superscript"/>
        <sz val="10"/>
        <rFont val="Arial"/>
        <family val="2"/>
      </rPr>
      <t>3+</t>
    </r>
    <r>
      <rPr>
        <sz val="10"/>
        <rFont val="Arial"/>
        <family val="2"/>
      </rPr>
      <t>)</t>
    </r>
  </si>
  <si>
    <t>SE von Neuras</t>
  </si>
  <si>
    <t>Y2 (Mn+Cr+Al)</t>
  </si>
  <si>
    <t>K.-ÜberschussX</t>
  </si>
  <si>
    <t>K.-Defizit2Y</t>
  </si>
  <si>
    <t>X+Y2</t>
  </si>
  <si>
    <t>"Die Gold-Kupfer-Mineralisationen südlich von Rehoboth, Namibia"</t>
  </si>
  <si>
    <t>Sven Wille</t>
  </si>
  <si>
    <t>Mikrosondenanalysen von Magnetit</t>
  </si>
  <si>
    <t>Mikrosondenanalysen von Hämatit</t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</si>
  <si>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</si>
  <si>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Cr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</si>
  <si>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Mikrosondenanalysen von Ilmenit/Leukoxen</t>
  </si>
  <si>
    <r>
      <t>Fe</t>
    </r>
    <r>
      <rPr>
        <vertAlign val="superscript"/>
        <sz val="10"/>
        <rFont val="Arial"/>
        <family val="2"/>
      </rPr>
      <t>2+</t>
    </r>
  </si>
  <si>
    <t>Mikrosondenanalysen von Chrom-Spinell</t>
  </si>
  <si>
    <r>
      <t>ø ≈ Fe</t>
    </r>
    <r>
      <rPr>
        <vertAlign val="superscript"/>
        <sz val="10"/>
        <rFont val="Arial"/>
        <family val="2"/>
      </rPr>
      <t>3+</t>
    </r>
    <r>
      <rPr>
        <sz val="10"/>
        <rFont val="Arial"/>
        <family val="2"/>
      </rPr>
      <t>Y</t>
    </r>
  </si>
  <si>
    <r>
      <t>Mg/(Mg+Fe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</si>
</sst>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172" fontId="0" fillId="2" borderId="0" xfId="0" applyNumberFormat="1" applyFont="1" applyFill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172" fontId="0" fillId="0" borderId="2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V30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8.8515625" style="1" customWidth="1"/>
    <col min="3" max="3" width="16.28125" style="1" customWidth="1"/>
    <col min="4" max="4" width="11.57421875" style="1" customWidth="1"/>
    <col min="5" max="23" width="8.7109375" style="1" customWidth="1"/>
    <col min="24" max="16384" width="11.57421875" style="1" customWidth="1"/>
  </cols>
  <sheetData>
    <row r="1" s="11" customFormat="1" ht="12.75"/>
    <row r="2" spans="3:7" s="11" customFormat="1" ht="15.75">
      <c r="C2" s="7" t="s">
        <v>95</v>
      </c>
      <c r="D2" s="8"/>
      <c r="E2" s="8"/>
      <c r="F2" s="8"/>
      <c r="G2" s="9" t="s">
        <v>93</v>
      </c>
    </row>
    <row r="3" spans="3:7" s="11" customFormat="1" ht="12.75">
      <c r="C3" s="10" t="s">
        <v>94</v>
      </c>
      <c r="D3" s="10">
        <v>2004</v>
      </c>
      <c r="E3" s="8"/>
      <c r="F3" s="8"/>
      <c r="G3" s="8"/>
    </row>
    <row r="4" s="11" customFormat="1" ht="12.75"/>
    <row r="5" spans="3:22" s="11" customFormat="1" ht="15.75">
      <c r="C5" s="12" t="s">
        <v>37</v>
      </c>
      <c r="D5" s="14" t="s">
        <v>38</v>
      </c>
      <c r="E5" s="12" t="s">
        <v>42</v>
      </c>
      <c r="F5" s="12" t="s">
        <v>45</v>
      </c>
      <c r="G5" s="12" t="s">
        <v>40</v>
      </c>
      <c r="H5" s="12" t="s">
        <v>43</v>
      </c>
      <c r="I5" s="12" t="s">
        <v>41</v>
      </c>
      <c r="J5" s="12" t="s">
        <v>44</v>
      </c>
      <c r="K5" s="12" t="s">
        <v>7</v>
      </c>
      <c r="L5" s="16" t="s">
        <v>48</v>
      </c>
      <c r="M5" s="14" t="s">
        <v>29</v>
      </c>
      <c r="N5" s="12" t="s">
        <v>1</v>
      </c>
      <c r="O5" s="12" t="s">
        <v>2</v>
      </c>
      <c r="P5" s="12" t="s">
        <v>3</v>
      </c>
      <c r="Q5" s="12" t="s">
        <v>4</v>
      </c>
      <c r="R5" s="12" t="s">
        <v>5</v>
      </c>
      <c r="S5" s="12" t="s">
        <v>6</v>
      </c>
      <c r="T5" s="12" t="s">
        <v>50</v>
      </c>
      <c r="U5" s="14" t="s">
        <v>51</v>
      </c>
      <c r="V5" s="12" t="s">
        <v>29</v>
      </c>
    </row>
    <row r="6" spans="3:22" s="11" customFormat="1" ht="12.75">
      <c r="C6" s="4" t="s">
        <v>0</v>
      </c>
      <c r="D6" s="15" t="s">
        <v>9</v>
      </c>
      <c r="E6" s="4">
        <v>0</v>
      </c>
      <c r="F6" s="4">
        <v>0.023</v>
      </c>
      <c r="G6" s="4">
        <v>0.041</v>
      </c>
      <c r="H6" s="4">
        <v>0.009</v>
      </c>
      <c r="I6" s="4">
        <v>0.077</v>
      </c>
      <c r="J6" s="4">
        <v>0.064</v>
      </c>
      <c r="K6" s="4">
        <v>30.854</v>
      </c>
      <c r="L6" s="15">
        <v>68.773</v>
      </c>
      <c r="M6" s="15">
        <v>99.841</v>
      </c>
      <c r="N6" s="4">
        <v>0</v>
      </c>
      <c r="O6" s="4">
        <v>0.008</v>
      </c>
      <c r="P6" s="4">
        <v>0.019</v>
      </c>
      <c r="Q6" s="4">
        <v>0.002</v>
      </c>
      <c r="R6" s="4">
        <v>0.02</v>
      </c>
      <c r="S6" s="4">
        <v>0.016</v>
      </c>
      <c r="T6" s="4">
        <v>7.963</v>
      </c>
      <c r="U6" s="15">
        <v>15.972</v>
      </c>
      <c r="V6" s="4">
        <v>24</v>
      </c>
    </row>
    <row r="7" spans="3:22" s="11" customFormat="1" ht="12.75">
      <c r="C7" s="4" t="s">
        <v>10</v>
      </c>
      <c r="D7" s="15" t="s">
        <v>12</v>
      </c>
      <c r="E7" s="4">
        <v>0.161</v>
      </c>
      <c r="F7" s="4">
        <v>0.042</v>
      </c>
      <c r="G7" s="4">
        <v>0.016</v>
      </c>
      <c r="H7" s="4">
        <v>0.1</v>
      </c>
      <c r="I7" s="4">
        <v>0.04</v>
      </c>
      <c r="J7" s="4">
        <v>0.015</v>
      </c>
      <c r="K7" s="4">
        <v>30.189</v>
      </c>
      <c r="L7" s="15">
        <v>66.77</v>
      </c>
      <c r="M7" s="15">
        <v>97.333</v>
      </c>
      <c r="N7" s="4">
        <v>0.051</v>
      </c>
      <c r="O7" s="4">
        <v>0.016</v>
      </c>
      <c r="P7" s="4">
        <v>0.007</v>
      </c>
      <c r="Q7" s="4">
        <v>0.024</v>
      </c>
      <c r="R7" s="4">
        <v>0.011</v>
      </c>
      <c r="S7" s="4">
        <v>0.004</v>
      </c>
      <c r="T7" s="4">
        <v>7.98</v>
      </c>
      <c r="U7" s="15">
        <v>15.882</v>
      </c>
      <c r="V7" s="4">
        <v>23.975</v>
      </c>
    </row>
    <row r="8" spans="3:22" s="11" customFormat="1" ht="12.75">
      <c r="C8" s="4" t="s">
        <v>10</v>
      </c>
      <c r="D8" s="15" t="s">
        <v>12</v>
      </c>
      <c r="E8" s="4">
        <v>0.075</v>
      </c>
      <c r="F8" s="4">
        <v>0.012</v>
      </c>
      <c r="G8" s="4">
        <v>0.007</v>
      </c>
      <c r="H8" s="4">
        <v>0.016</v>
      </c>
      <c r="I8" s="4">
        <v>0.095</v>
      </c>
      <c r="J8" s="4">
        <v>0</v>
      </c>
      <c r="K8" s="4">
        <v>30.121</v>
      </c>
      <c r="L8" s="15">
        <v>67.11</v>
      </c>
      <c r="M8" s="15">
        <v>97.43599999999999</v>
      </c>
      <c r="N8" s="4">
        <v>0.024</v>
      </c>
      <c r="O8" s="4">
        <v>0.004</v>
      </c>
      <c r="P8" s="4">
        <v>0.003</v>
      </c>
      <c r="Q8" s="4">
        <v>0.004</v>
      </c>
      <c r="R8" s="4">
        <v>0.026</v>
      </c>
      <c r="S8" s="4">
        <v>0</v>
      </c>
      <c r="T8" s="4">
        <v>7.963</v>
      </c>
      <c r="U8" s="15">
        <v>15.964</v>
      </c>
      <c r="V8" s="4">
        <v>23.988</v>
      </c>
    </row>
    <row r="9" spans="3:22" s="11" customFormat="1" ht="12.75">
      <c r="C9" s="4" t="s">
        <v>10</v>
      </c>
      <c r="D9" s="15" t="s">
        <v>12</v>
      </c>
      <c r="E9" s="4">
        <v>0.126</v>
      </c>
      <c r="F9" s="4">
        <v>0.012</v>
      </c>
      <c r="G9" s="4">
        <v>0</v>
      </c>
      <c r="H9" s="4">
        <v>0.015</v>
      </c>
      <c r="I9" s="4">
        <v>0.048</v>
      </c>
      <c r="J9" s="4">
        <v>0</v>
      </c>
      <c r="K9" s="4">
        <v>30.068</v>
      </c>
      <c r="L9" s="15">
        <v>66.86</v>
      </c>
      <c r="M9" s="15">
        <v>97.129</v>
      </c>
      <c r="N9" s="4">
        <v>0.04</v>
      </c>
      <c r="O9" s="4">
        <v>0.005</v>
      </c>
      <c r="P9" s="4">
        <v>0</v>
      </c>
      <c r="Q9" s="4">
        <v>0.004</v>
      </c>
      <c r="R9" s="4">
        <v>0.013</v>
      </c>
      <c r="S9" s="4">
        <v>0</v>
      </c>
      <c r="T9" s="4">
        <v>7.971</v>
      </c>
      <c r="U9" s="15">
        <v>15.948</v>
      </c>
      <c r="V9" s="4">
        <v>23.981</v>
      </c>
    </row>
    <row r="10" spans="3:22" s="11" customFormat="1" ht="12.75">
      <c r="C10" s="4" t="s">
        <v>10</v>
      </c>
      <c r="D10" s="15" t="s">
        <v>12</v>
      </c>
      <c r="E10" s="4">
        <v>0.195</v>
      </c>
      <c r="F10" s="4">
        <v>0.076</v>
      </c>
      <c r="G10" s="4">
        <v>0</v>
      </c>
      <c r="H10" s="4">
        <v>0.115</v>
      </c>
      <c r="I10" s="4">
        <v>0.037</v>
      </c>
      <c r="J10" s="4">
        <v>0</v>
      </c>
      <c r="K10" s="4">
        <v>30.271</v>
      </c>
      <c r="L10" s="15">
        <v>66.785</v>
      </c>
      <c r="M10" s="15">
        <v>97.479</v>
      </c>
      <c r="N10" s="4">
        <v>0.062</v>
      </c>
      <c r="O10" s="4">
        <v>0.028</v>
      </c>
      <c r="P10" s="4">
        <v>0</v>
      </c>
      <c r="Q10" s="4">
        <v>0.027</v>
      </c>
      <c r="R10" s="4">
        <v>0.01</v>
      </c>
      <c r="S10" s="4">
        <v>0</v>
      </c>
      <c r="T10" s="4">
        <v>7.987</v>
      </c>
      <c r="U10" s="15">
        <v>15.855</v>
      </c>
      <c r="V10" s="4">
        <v>23.969</v>
      </c>
    </row>
    <row r="11" spans="3:22" s="11" customFormat="1" ht="12.75">
      <c r="C11" s="4" t="s">
        <v>10</v>
      </c>
      <c r="D11" s="15" t="s">
        <v>12</v>
      </c>
      <c r="E11" s="4">
        <v>0.27</v>
      </c>
      <c r="F11" s="4">
        <v>0</v>
      </c>
      <c r="G11" s="4">
        <v>0.004</v>
      </c>
      <c r="H11" s="4">
        <v>0.046</v>
      </c>
      <c r="I11" s="4">
        <v>0</v>
      </c>
      <c r="J11" s="4">
        <v>0.068</v>
      </c>
      <c r="K11" s="4">
        <v>29.967</v>
      </c>
      <c r="L11" s="15">
        <v>66.367</v>
      </c>
      <c r="M11" s="15">
        <v>96.72200000000001</v>
      </c>
      <c r="N11" s="4">
        <v>0.086</v>
      </c>
      <c r="O11" s="4">
        <v>0</v>
      </c>
      <c r="P11" s="4">
        <v>0.002</v>
      </c>
      <c r="Q11" s="4">
        <v>0.011</v>
      </c>
      <c r="R11" s="4">
        <v>0</v>
      </c>
      <c r="S11" s="4">
        <v>0.017</v>
      </c>
      <c r="T11" s="4">
        <v>7.966</v>
      </c>
      <c r="U11" s="15">
        <v>15.875</v>
      </c>
      <c r="V11" s="4">
        <v>23.957</v>
      </c>
    </row>
    <row r="12" spans="3:22" s="11" customFormat="1" ht="12.75">
      <c r="C12" s="4" t="s">
        <v>10</v>
      </c>
      <c r="D12" s="15" t="s">
        <v>13</v>
      </c>
      <c r="E12" s="4">
        <v>5.162</v>
      </c>
      <c r="F12" s="4">
        <v>0.282</v>
      </c>
      <c r="G12" s="4">
        <v>0.432</v>
      </c>
      <c r="H12" s="4">
        <v>0.011</v>
      </c>
      <c r="I12" s="4">
        <v>0.028</v>
      </c>
      <c r="J12" s="4">
        <v>0.035</v>
      </c>
      <c r="K12" s="4">
        <v>25.737</v>
      </c>
      <c r="L12" s="15">
        <v>58.457</v>
      </c>
      <c r="M12" s="15">
        <v>90.144</v>
      </c>
      <c r="N12" s="4">
        <v>1.668</v>
      </c>
      <c r="O12" s="4">
        <v>0.107</v>
      </c>
      <c r="P12" s="4">
        <v>0.208</v>
      </c>
      <c r="Q12" s="4">
        <v>0.003</v>
      </c>
      <c r="R12" s="4">
        <v>0.008</v>
      </c>
      <c r="S12" s="4">
        <v>0.009</v>
      </c>
      <c r="T12" s="4">
        <v>6.953</v>
      </c>
      <c r="U12" s="15">
        <v>14.211</v>
      </c>
      <c r="V12" s="4">
        <v>23.167</v>
      </c>
    </row>
    <row r="13" spans="3:22" s="11" customFormat="1" ht="12.75">
      <c r="C13" s="4" t="s">
        <v>10</v>
      </c>
      <c r="D13" s="15" t="s">
        <v>13</v>
      </c>
      <c r="E13" s="4">
        <v>5.727</v>
      </c>
      <c r="F13" s="4">
        <v>0.32</v>
      </c>
      <c r="G13" s="4">
        <v>0.34</v>
      </c>
      <c r="H13" s="4">
        <v>0</v>
      </c>
      <c r="I13" s="4">
        <v>0.006</v>
      </c>
      <c r="J13" s="4">
        <v>0</v>
      </c>
      <c r="K13" s="4">
        <v>25.824</v>
      </c>
      <c r="L13" s="15">
        <v>58.257</v>
      </c>
      <c r="M13" s="15">
        <v>90.47399999999999</v>
      </c>
      <c r="N13" s="4">
        <v>1.835</v>
      </c>
      <c r="O13" s="4">
        <v>0.121</v>
      </c>
      <c r="P13" s="4">
        <v>0.162</v>
      </c>
      <c r="Q13" s="4">
        <v>0</v>
      </c>
      <c r="R13" s="4">
        <v>0.002</v>
      </c>
      <c r="S13" s="4">
        <v>0</v>
      </c>
      <c r="T13" s="4">
        <v>6.919</v>
      </c>
      <c r="U13" s="15">
        <v>14.044</v>
      </c>
      <c r="V13" s="4">
        <v>23.083</v>
      </c>
    </row>
    <row r="14" spans="3:22" s="11" customFormat="1" ht="12.75">
      <c r="C14" s="4" t="s">
        <v>10</v>
      </c>
      <c r="D14" s="15" t="s">
        <v>13</v>
      </c>
      <c r="E14" s="4">
        <v>5.422</v>
      </c>
      <c r="F14" s="4">
        <v>0.313</v>
      </c>
      <c r="G14" s="4">
        <v>0.388</v>
      </c>
      <c r="H14" s="4">
        <v>0</v>
      </c>
      <c r="I14" s="4">
        <v>0</v>
      </c>
      <c r="J14" s="4">
        <v>0.002</v>
      </c>
      <c r="K14" s="4">
        <v>26.096</v>
      </c>
      <c r="L14" s="15">
        <v>59.049</v>
      </c>
      <c r="M14" s="15">
        <v>91.27</v>
      </c>
      <c r="N14" s="4">
        <v>1.727</v>
      </c>
      <c r="O14" s="4">
        <v>0.117</v>
      </c>
      <c r="P14" s="4">
        <v>0.184</v>
      </c>
      <c r="Q14" s="4">
        <v>0</v>
      </c>
      <c r="R14" s="4">
        <v>0</v>
      </c>
      <c r="S14" s="4">
        <v>0</v>
      </c>
      <c r="T14" s="4">
        <v>6.952</v>
      </c>
      <c r="U14" s="15">
        <v>14.155</v>
      </c>
      <c r="V14" s="4">
        <v>23.135</v>
      </c>
    </row>
    <row r="15" spans="3:22" s="11" customFormat="1" ht="12.75">
      <c r="C15" s="4" t="s">
        <v>30</v>
      </c>
      <c r="D15" s="15" t="s">
        <v>31</v>
      </c>
      <c r="E15" s="4">
        <v>0.014</v>
      </c>
      <c r="F15" s="4">
        <v>0.009</v>
      </c>
      <c r="G15" s="4">
        <v>0</v>
      </c>
      <c r="H15" s="4">
        <v>0.041</v>
      </c>
      <c r="I15" s="4">
        <v>0</v>
      </c>
      <c r="J15" s="4">
        <v>0.37</v>
      </c>
      <c r="K15" s="4">
        <v>31.366</v>
      </c>
      <c r="L15" s="15">
        <v>69.151</v>
      </c>
      <c r="M15" s="15">
        <v>100.951</v>
      </c>
      <c r="N15" s="4">
        <v>0.004</v>
      </c>
      <c r="O15" s="4">
        <v>0.003</v>
      </c>
      <c r="P15" s="4">
        <v>0</v>
      </c>
      <c r="Q15" s="4">
        <v>0.009</v>
      </c>
      <c r="R15" s="4">
        <v>0</v>
      </c>
      <c r="S15" s="4">
        <v>0.089</v>
      </c>
      <c r="T15" s="4">
        <v>8.007</v>
      </c>
      <c r="U15" s="15">
        <v>15.884</v>
      </c>
      <c r="V15" s="4">
        <v>23.996000000000002</v>
      </c>
    </row>
    <row r="16" spans="3:22" s="11" customFormat="1" ht="12.75">
      <c r="C16" s="4" t="s">
        <v>49</v>
      </c>
      <c r="D16" s="15" t="s">
        <v>32</v>
      </c>
      <c r="E16" s="4">
        <v>0.228</v>
      </c>
      <c r="F16" s="4">
        <v>0.095</v>
      </c>
      <c r="G16" s="4">
        <v>0.045</v>
      </c>
      <c r="H16" s="4">
        <v>0.098</v>
      </c>
      <c r="I16" s="4">
        <v>0.055</v>
      </c>
      <c r="J16" s="4">
        <v>0.05</v>
      </c>
      <c r="K16" s="4">
        <v>29.972</v>
      </c>
      <c r="L16" s="15">
        <v>66.328</v>
      </c>
      <c r="M16" s="15">
        <v>96.87100000000001</v>
      </c>
      <c r="N16" s="4">
        <v>0.072</v>
      </c>
      <c r="O16" s="4">
        <v>0.036</v>
      </c>
      <c r="P16" s="4">
        <v>0.021</v>
      </c>
      <c r="Q16" s="4">
        <v>0.023</v>
      </c>
      <c r="R16" s="4">
        <v>0.015</v>
      </c>
      <c r="S16" s="4">
        <v>0.013</v>
      </c>
      <c r="T16" s="4">
        <v>7.951</v>
      </c>
      <c r="U16" s="15">
        <v>15.833</v>
      </c>
      <c r="V16" s="4">
        <v>23.964</v>
      </c>
    </row>
    <row r="17" spans="3:22" s="11" customFormat="1" ht="12.75">
      <c r="C17" s="4" t="s">
        <v>49</v>
      </c>
      <c r="D17" s="15" t="s">
        <v>35</v>
      </c>
      <c r="E17" s="4">
        <v>0.064</v>
      </c>
      <c r="F17" s="4">
        <v>0.043</v>
      </c>
      <c r="G17" s="4">
        <v>0.015</v>
      </c>
      <c r="H17" s="4">
        <v>0.032</v>
      </c>
      <c r="I17" s="4">
        <v>0</v>
      </c>
      <c r="J17" s="4">
        <v>0</v>
      </c>
      <c r="K17" s="4">
        <v>31.29</v>
      </c>
      <c r="L17" s="15">
        <v>69.411</v>
      </c>
      <c r="M17" s="15">
        <v>100.855</v>
      </c>
      <c r="N17" s="4">
        <v>0.02</v>
      </c>
      <c r="O17" s="4">
        <v>0.015</v>
      </c>
      <c r="P17" s="4">
        <v>0.007</v>
      </c>
      <c r="Q17" s="4">
        <v>0.007</v>
      </c>
      <c r="R17" s="4">
        <v>0</v>
      </c>
      <c r="S17" s="4">
        <v>0</v>
      </c>
      <c r="T17" s="4">
        <v>7.991</v>
      </c>
      <c r="U17" s="15">
        <v>15.95</v>
      </c>
      <c r="V17" s="4">
        <v>23.99</v>
      </c>
    </row>
    <row r="18" spans="3:22" s="11" customFormat="1" ht="12.75">
      <c r="C18" s="4" t="s">
        <v>49</v>
      </c>
      <c r="D18" s="15" t="s">
        <v>35</v>
      </c>
      <c r="E18" s="4">
        <v>0.15</v>
      </c>
      <c r="F18" s="4">
        <v>0.016</v>
      </c>
      <c r="G18" s="4">
        <v>0</v>
      </c>
      <c r="H18" s="4">
        <v>0</v>
      </c>
      <c r="I18" s="4">
        <v>0.036</v>
      </c>
      <c r="J18" s="4">
        <v>0.032</v>
      </c>
      <c r="K18" s="4">
        <v>29.844</v>
      </c>
      <c r="L18" s="15">
        <v>66.357</v>
      </c>
      <c r="M18" s="15">
        <v>96.435</v>
      </c>
      <c r="N18" s="4">
        <v>0.048</v>
      </c>
      <c r="O18" s="4">
        <v>0.006</v>
      </c>
      <c r="P18" s="4">
        <v>0</v>
      </c>
      <c r="Q18" s="4">
        <v>0</v>
      </c>
      <c r="R18" s="4">
        <v>0.01</v>
      </c>
      <c r="S18" s="4">
        <v>0.008</v>
      </c>
      <c r="T18" s="4">
        <v>7.966</v>
      </c>
      <c r="U18" s="15">
        <v>15.938</v>
      </c>
      <c r="V18" s="4">
        <v>23.976</v>
      </c>
    </row>
    <row r="19" spans="3:22" s="11" customFormat="1" ht="12.75">
      <c r="C19" s="4" t="s">
        <v>49</v>
      </c>
      <c r="D19" s="15" t="s">
        <v>36</v>
      </c>
      <c r="E19" s="4">
        <v>0</v>
      </c>
      <c r="F19" s="4">
        <v>0.014</v>
      </c>
      <c r="G19" s="4">
        <v>0</v>
      </c>
      <c r="H19" s="4">
        <v>0.727</v>
      </c>
      <c r="I19" s="4">
        <v>0.086</v>
      </c>
      <c r="J19" s="4">
        <v>0.004</v>
      </c>
      <c r="K19" s="4">
        <v>30.994</v>
      </c>
      <c r="L19" s="15">
        <v>66.15</v>
      </c>
      <c r="M19" s="15">
        <v>97.975</v>
      </c>
      <c r="N19" s="4">
        <v>0</v>
      </c>
      <c r="O19" s="4">
        <v>0.005</v>
      </c>
      <c r="P19" s="4">
        <v>0</v>
      </c>
      <c r="Q19" s="4">
        <v>0.172</v>
      </c>
      <c r="R19" s="4">
        <v>0.023</v>
      </c>
      <c r="S19" s="4">
        <v>0.001</v>
      </c>
      <c r="T19" s="4">
        <v>8.149</v>
      </c>
      <c r="U19" s="15">
        <v>15.65</v>
      </c>
      <c r="V19" s="4">
        <v>24</v>
      </c>
    </row>
    <row r="20" spans="3:22" s="11" customFormat="1" ht="12.75">
      <c r="C20" s="4" t="s">
        <v>49</v>
      </c>
      <c r="D20" s="15" t="s">
        <v>36</v>
      </c>
      <c r="E20" s="4">
        <v>0.044</v>
      </c>
      <c r="F20" s="4">
        <v>0.047</v>
      </c>
      <c r="G20" s="4">
        <v>0.02</v>
      </c>
      <c r="H20" s="4">
        <v>0.881</v>
      </c>
      <c r="I20" s="4">
        <v>0.087</v>
      </c>
      <c r="J20" s="4">
        <v>0</v>
      </c>
      <c r="K20" s="4">
        <v>31.035</v>
      </c>
      <c r="L20" s="15">
        <v>65.66</v>
      </c>
      <c r="M20" s="15">
        <v>97.774</v>
      </c>
      <c r="N20" s="4">
        <v>0.014</v>
      </c>
      <c r="O20" s="4">
        <v>0.018</v>
      </c>
      <c r="P20" s="4">
        <v>0.009</v>
      </c>
      <c r="Q20" s="4">
        <v>0.209</v>
      </c>
      <c r="R20" s="4">
        <v>0.023</v>
      </c>
      <c r="S20" s="4">
        <v>0</v>
      </c>
      <c r="T20" s="4">
        <v>8.169</v>
      </c>
      <c r="U20" s="15">
        <v>15.551</v>
      </c>
      <c r="V20" s="4">
        <v>23.993000000000002</v>
      </c>
    </row>
    <row r="21" spans="3:22" s="11" customFormat="1" ht="12.75">
      <c r="C21" s="4" t="s">
        <v>49</v>
      </c>
      <c r="D21" s="15" t="s">
        <v>36</v>
      </c>
      <c r="E21" s="4">
        <v>0.039</v>
      </c>
      <c r="F21" s="4">
        <v>0</v>
      </c>
      <c r="G21" s="4">
        <v>0.027</v>
      </c>
      <c r="H21" s="4">
        <v>0.931</v>
      </c>
      <c r="I21" s="4">
        <v>0</v>
      </c>
      <c r="J21" s="4">
        <v>0</v>
      </c>
      <c r="K21" s="4">
        <v>31.207</v>
      </c>
      <c r="L21" s="15">
        <v>65.751</v>
      </c>
      <c r="M21" s="15">
        <v>97.955</v>
      </c>
      <c r="N21" s="4">
        <v>0.012</v>
      </c>
      <c r="O21" s="4">
        <v>0</v>
      </c>
      <c r="P21" s="4">
        <v>0.013</v>
      </c>
      <c r="Q21" s="4">
        <v>0.22</v>
      </c>
      <c r="R21" s="4">
        <v>0</v>
      </c>
      <c r="S21" s="4">
        <v>0</v>
      </c>
      <c r="T21" s="4">
        <v>8.201</v>
      </c>
      <c r="U21" s="15">
        <v>15.548</v>
      </c>
      <c r="V21" s="4">
        <v>23.994</v>
      </c>
    </row>
    <row r="22" spans="3:22" s="11" customFormat="1" ht="12.75">
      <c r="C22" s="4" t="s">
        <v>49</v>
      </c>
      <c r="D22" s="15" t="s">
        <v>36</v>
      </c>
      <c r="E22" s="4">
        <v>0.104</v>
      </c>
      <c r="F22" s="4">
        <v>0</v>
      </c>
      <c r="G22" s="4">
        <v>0</v>
      </c>
      <c r="H22" s="4">
        <v>0.744</v>
      </c>
      <c r="I22" s="4">
        <v>0.067</v>
      </c>
      <c r="J22" s="4">
        <v>0.032</v>
      </c>
      <c r="K22" s="4">
        <v>30.515</v>
      </c>
      <c r="L22" s="15">
        <v>64.971</v>
      </c>
      <c r="M22" s="15">
        <v>96.433</v>
      </c>
      <c r="N22" s="4">
        <v>0.033</v>
      </c>
      <c r="O22" s="4">
        <v>0</v>
      </c>
      <c r="P22" s="4">
        <v>0</v>
      </c>
      <c r="Q22" s="4">
        <v>0.178</v>
      </c>
      <c r="R22" s="4">
        <v>0.018</v>
      </c>
      <c r="S22" s="4">
        <v>0.008</v>
      </c>
      <c r="T22" s="4">
        <v>8.144</v>
      </c>
      <c r="U22" s="15">
        <v>15.602</v>
      </c>
      <c r="V22" s="4">
        <v>23.983</v>
      </c>
    </row>
    <row r="23" spans="3:22" s="11" customFormat="1" ht="12.75">
      <c r="C23" s="17"/>
      <c r="D23" s="22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3:22" s="11" customFormat="1" ht="12.75">
      <c r="C24" s="13"/>
      <c r="D24" s="16" t="s">
        <v>53</v>
      </c>
      <c r="E24" s="13" t="s">
        <v>14</v>
      </c>
      <c r="F24" s="13" t="s">
        <v>15</v>
      </c>
      <c r="G24" s="13" t="s">
        <v>16</v>
      </c>
      <c r="H24" s="13" t="s">
        <v>17</v>
      </c>
      <c r="I24" s="13" t="s">
        <v>18</v>
      </c>
      <c r="J24" s="13" t="s">
        <v>19</v>
      </c>
      <c r="K24" s="13" t="s">
        <v>20</v>
      </c>
      <c r="L24" s="13" t="s">
        <v>21</v>
      </c>
      <c r="M24" s="13" t="s">
        <v>22</v>
      </c>
      <c r="N24" s="13" t="s">
        <v>5</v>
      </c>
      <c r="O24" s="13" t="s">
        <v>23</v>
      </c>
      <c r="P24" s="13" t="s">
        <v>24</v>
      </c>
      <c r="Q24" s="13" t="s">
        <v>25</v>
      </c>
      <c r="R24" s="13" t="s">
        <v>26</v>
      </c>
      <c r="S24" s="13" t="s">
        <v>27</v>
      </c>
      <c r="T24" s="16" t="s">
        <v>28</v>
      </c>
      <c r="U24" s="16" t="s">
        <v>29</v>
      </c>
      <c r="V24" s="17"/>
    </row>
    <row r="25" spans="3:22" s="11" customFormat="1" ht="12.75">
      <c r="C25" s="4" t="s">
        <v>10</v>
      </c>
      <c r="D25" s="15" t="s">
        <v>13</v>
      </c>
      <c r="E25" s="4">
        <v>0</v>
      </c>
      <c r="F25" s="4">
        <v>0.074</v>
      </c>
      <c r="G25" s="4">
        <v>0.022</v>
      </c>
      <c r="H25" s="4">
        <v>0</v>
      </c>
      <c r="I25" s="4">
        <v>0.033</v>
      </c>
      <c r="J25" s="4">
        <v>0.107</v>
      </c>
      <c r="K25" s="4">
        <v>0</v>
      </c>
      <c r="L25" s="4">
        <v>0.05</v>
      </c>
      <c r="M25" s="4">
        <v>0.146</v>
      </c>
      <c r="N25" s="4">
        <v>0.052</v>
      </c>
      <c r="O25" s="4">
        <v>0</v>
      </c>
      <c r="P25" s="4">
        <v>0.133</v>
      </c>
      <c r="Q25" s="4">
        <v>49.674</v>
      </c>
      <c r="R25" s="4">
        <v>0.126</v>
      </c>
      <c r="S25" s="4">
        <v>0</v>
      </c>
      <c r="T25" s="15">
        <v>0.109</v>
      </c>
      <c r="U25" s="15">
        <f>SUM(E25:T25)</f>
        <v>50.525999999999996</v>
      </c>
      <c r="V25" s="17"/>
    </row>
    <row r="26" spans="3:22" s="11" customFormat="1" ht="12.75">
      <c r="C26" s="17"/>
      <c r="D26" s="22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3:22" s="11" customFormat="1" ht="12.75">
      <c r="C27" s="13"/>
      <c r="D27" s="16" t="s">
        <v>53</v>
      </c>
      <c r="E27" s="13" t="s">
        <v>14</v>
      </c>
      <c r="F27" s="13" t="s">
        <v>15</v>
      </c>
      <c r="G27" s="13" t="s">
        <v>16</v>
      </c>
      <c r="H27" s="13" t="s">
        <v>17</v>
      </c>
      <c r="I27" s="13" t="s">
        <v>18</v>
      </c>
      <c r="J27" s="13" t="s">
        <v>19</v>
      </c>
      <c r="K27" s="13" t="s">
        <v>22</v>
      </c>
      <c r="L27" s="13" t="s">
        <v>33</v>
      </c>
      <c r="M27" s="13" t="s">
        <v>21</v>
      </c>
      <c r="N27" s="13" t="s">
        <v>24</v>
      </c>
      <c r="O27" s="13" t="s">
        <v>26</v>
      </c>
      <c r="P27" s="13" t="s">
        <v>34</v>
      </c>
      <c r="Q27" s="13" t="s">
        <v>23</v>
      </c>
      <c r="R27" s="16" t="s">
        <v>5</v>
      </c>
      <c r="S27" s="13" t="s">
        <v>29</v>
      </c>
      <c r="T27" s="17"/>
      <c r="U27" s="17"/>
      <c r="V27" s="17"/>
    </row>
    <row r="28" spans="3:22" s="11" customFormat="1" ht="12.75">
      <c r="C28" s="4" t="s">
        <v>49</v>
      </c>
      <c r="D28" s="15" t="s">
        <v>32</v>
      </c>
      <c r="E28" s="4">
        <v>0.107</v>
      </c>
      <c r="F28" s="4">
        <v>0.073</v>
      </c>
      <c r="G28" s="4">
        <v>0.016</v>
      </c>
      <c r="H28" s="4">
        <v>0</v>
      </c>
      <c r="I28" s="4">
        <v>0</v>
      </c>
      <c r="J28" s="4">
        <v>0</v>
      </c>
      <c r="K28" s="4">
        <v>0.09</v>
      </c>
      <c r="L28" s="4">
        <v>0</v>
      </c>
      <c r="M28" s="4">
        <v>0</v>
      </c>
      <c r="N28" s="4">
        <v>0.004</v>
      </c>
      <c r="O28" s="4">
        <v>0.054</v>
      </c>
      <c r="P28" s="4" t="s">
        <v>52</v>
      </c>
      <c r="Q28" s="4" t="s">
        <v>52</v>
      </c>
      <c r="R28" s="15" t="s">
        <v>52</v>
      </c>
      <c r="S28" s="4">
        <v>0.34400000000000003</v>
      </c>
      <c r="T28" s="17"/>
      <c r="U28" s="17"/>
      <c r="V28" s="17"/>
    </row>
    <row r="29" spans="3:22" s="11" customFormat="1" ht="12.75">
      <c r="C29" s="4" t="s">
        <v>49</v>
      </c>
      <c r="D29" s="15" t="s">
        <v>35</v>
      </c>
      <c r="E29" s="4">
        <v>0.123</v>
      </c>
      <c r="F29" s="4">
        <v>0.023</v>
      </c>
      <c r="G29" s="4">
        <v>0.004</v>
      </c>
      <c r="H29" s="4">
        <v>0</v>
      </c>
      <c r="I29" s="4">
        <v>0.078</v>
      </c>
      <c r="J29" s="4">
        <v>0</v>
      </c>
      <c r="K29" s="4">
        <v>0.096</v>
      </c>
      <c r="L29" s="4">
        <v>0</v>
      </c>
      <c r="M29" s="4">
        <v>0.011</v>
      </c>
      <c r="N29" s="4">
        <v>0.039</v>
      </c>
      <c r="O29" s="4">
        <v>0.081</v>
      </c>
      <c r="P29" s="4">
        <v>0.035</v>
      </c>
      <c r="Q29" s="4">
        <v>0</v>
      </c>
      <c r="R29" s="15">
        <v>0.039</v>
      </c>
      <c r="S29" s="4">
        <v>0.529</v>
      </c>
      <c r="T29" s="17"/>
      <c r="U29" s="17"/>
      <c r="V29" s="17"/>
    </row>
    <row r="30" spans="3:22" s="11" customFormat="1" ht="12.75">
      <c r="C30" s="4" t="s">
        <v>49</v>
      </c>
      <c r="D30" s="15" t="s">
        <v>35</v>
      </c>
      <c r="E30" s="4">
        <v>0.193</v>
      </c>
      <c r="F30" s="4">
        <v>0.114</v>
      </c>
      <c r="G30" s="4">
        <v>0</v>
      </c>
      <c r="H30" s="4">
        <v>0.035</v>
      </c>
      <c r="I30" s="4">
        <v>0</v>
      </c>
      <c r="J30" s="4">
        <v>0.053</v>
      </c>
      <c r="K30" s="4">
        <v>0.025</v>
      </c>
      <c r="L30" s="4">
        <v>0</v>
      </c>
      <c r="M30" s="4">
        <v>0.003</v>
      </c>
      <c r="N30" s="4">
        <v>0</v>
      </c>
      <c r="O30" s="4">
        <v>0.035</v>
      </c>
      <c r="P30" s="4" t="s">
        <v>52</v>
      </c>
      <c r="Q30" s="4" t="s">
        <v>52</v>
      </c>
      <c r="R30" s="15" t="s">
        <v>52</v>
      </c>
      <c r="S30" s="4">
        <v>0.45799999999999996</v>
      </c>
      <c r="T30" s="17"/>
      <c r="U30" s="17"/>
      <c r="V30" s="17"/>
    </row>
    <row r="31" s="11" customFormat="1" ht="12.75"/>
    <row r="32" s="11" customFormat="1" ht="12.75"/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/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AB24"/>
  <sheetViews>
    <sheetView zoomScale="75" zoomScaleNormal="75" workbookViewId="0" topLeftCell="A1">
      <selection activeCell="Y20" sqref="Y20:AB20"/>
    </sheetView>
  </sheetViews>
  <sheetFormatPr defaultColWidth="11.421875" defaultRowHeight="12.75"/>
  <cols>
    <col min="1" max="1" width="11.421875" style="5" customWidth="1"/>
    <col min="2" max="2" width="6.28125" style="5" customWidth="1"/>
    <col min="3" max="13" width="11.57421875" style="5" customWidth="1"/>
    <col min="14" max="20" width="14.7109375" style="5" bestFit="1" customWidth="1"/>
    <col min="21" max="21" width="7.28125" style="5" customWidth="1"/>
    <col min="22" max="23" width="11.57421875" style="5" customWidth="1"/>
    <col min="24" max="24" width="6.28125" style="5" customWidth="1"/>
    <col min="25" max="25" width="11.57421875" style="5" customWidth="1"/>
    <col min="26" max="28" width="14.7109375" style="5" bestFit="1" customWidth="1"/>
    <col min="29" max="16384" width="11.57421875" style="5" customWidth="1"/>
  </cols>
  <sheetData>
    <row r="1" s="17" customFormat="1" ht="12.75"/>
    <row r="2" spans="3:7" s="17" customFormat="1" ht="15.75">
      <c r="C2" s="7" t="s">
        <v>95</v>
      </c>
      <c r="D2" s="8"/>
      <c r="E2" s="8"/>
      <c r="F2" s="8"/>
      <c r="G2" s="9" t="s">
        <v>93</v>
      </c>
    </row>
    <row r="3" spans="3:7" s="17" customFormat="1" ht="12.75">
      <c r="C3" s="10" t="s">
        <v>94</v>
      </c>
      <c r="D3" s="10">
        <v>2004</v>
      </c>
      <c r="E3" s="8"/>
      <c r="F3" s="8"/>
      <c r="G3" s="8"/>
    </row>
    <row r="4" s="17" customFormat="1" ht="12.75"/>
    <row r="5" spans="3:28" s="17" customFormat="1" ht="12.75">
      <c r="C5" s="18" t="s">
        <v>37</v>
      </c>
      <c r="D5" s="5" t="s">
        <v>0</v>
      </c>
      <c r="E5" s="5" t="s">
        <v>10</v>
      </c>
      <c r="F5" s="5" t="s">
        <v>10</v>
      </c>
      <c r="G5" s="5" t="s">
        <v>10</v>
      </c>
      <c r="H5" s="5" t="s">
        <v>10</v>
      </c>
      <c r="I5" s="5" t="s">
        <v>10</v>
      </c>
      <c r="J5" s="5" t="s">
        <v>10</v>
      </c>
      <c r="K5" s="5" t="s">
        <v>10</v>
      </c>
      <c r="L5" s="5" t="s">
        <v>10</v>
      </c>
      <c r="M5" s="5" t="s">
        <v>30</v>
      </c>
      <c r="N5" s="5" t="s">
        <v>49</v>
      </c>
      <c r="O5" s="5" t="s">
        <v>49</v>
      </c>
      <c r="P5" s="5" t="s">
        <v>49</v>
      </c>
      <c r="Q5" s="5" t="s">
        <v>49</v>
      </c>
      <c r="R5" s="5" t="s">
        <v>49</v>
      </c>
      <c r="S5" s="5" t="s">
        <v>49</v>
      </c>
      <c r="T5" s="5" t="s">
        <v>49</v>
      </c>
      <c r="V5" s="18"/>
      <c r="W5" s="5" t="s">
        <v>10</v>
      </c>
      <c r="Y5" s="18"/>
      <c r="Z5" s="5" t="s">
        <v>49</v>
      </c>
      <c r="AA5" s="5" t="s">
        <v>49</v>
      </c>
      <c r="AB5" s="5" t="s">
        <v>49</v>
      </c>
    </row>
    <row r="6" spans="3:28" s="17" customFormat="1" ht="12.75">
      <c r="C6" s="19" t="s">
        <v>38</v>
      </c>
      <c r="D6" s="20" t="s">
        <v>9</v>
      </c>
      <c r="E6" s="20" t="s">
        <v>12</v>
      </c>
      <c r="F6" s="20" t="s">
        <v>12</v>
      </c>
      <c r="G6" s="20" t="s">
        <v>12</v>
      </c>
      <c r="H6" s="20" t="s">
        <v>12</v>
      </c>
      <c r="I6" s="20" t="s">
        <v>12</v>
      </c>
      <c r="J6" s="20" t="s">
        <v>13</v>
      </c>
      <c r="K6" s="20" t="s">
        <v>13</v>
      </c>
      <c r="L6" s="20" t="s">
        <v>13</v>
      </c>
      <c r="M6" s="20" t="s">
        <v>31</v>
      </c>
      <c r="N6" s="20" t="s">
        <v>32</v>
      </c>
      <c r="O6" s="20" t="s">
        <v>35</v>
      </c>
      <c r="P6" s="20" t="s">
        <v>35</v>
      </c>
      <c r="Q6" s="20" t="s">
        <v>36</v>
      </c>
      <c r="R6" s="20" t="s">
        <v>36</v>
      </c>
      <c r="S6" s="20" t="s">
        <v>36</v>
      </c>
      <c r="T6" s="20" t="s">
        <v>36</v>
      </c>
      <c r="U6" s="8"/>
      <c r="V6" s="19" t="s">
        <v>53</v>
      </c>
      <c r="W6" s="20" t="s">
        <v>13</v>
      </c>
      <c r="Y6" s="19" t="s">
        <v>53</v>
      </c>
      <c r="Z6" s="20" t="s">
        <v>32</v>
      </c>
      <c r="AA6" s="20" t="s">
        <v>35</v>
      </c>
      <c r="AB6" s="20" t="s">
        <v>35</v>
      </c>
    </row>
    <row r="7" spans="3:28" s="17" customFormat="1" ht="15.75">
      <c r="C7" s="18" t="s">
        <v>42</v>
      </c>
      <c r="D7" s="5">
        <v>0</v>
      </c>
      <c r="E7" s="5">
        <v>0.161</v>
      </c>
      <c r="F7" s="5">
        <v>0.075</v>
      </c>
      <c r="G7" s="5">
        <v>0.126</v>
      </c>
      <c r="H7" s="5">
        <v>0.195</v>
      </c>
      <c r="I7" s="5">
        <v>0.27</v>
      </c>
      <c r="J7" s="5">
        <v>5.162</v>
      </c>
      <c r="K7" s="5">
        <v>5.727</v>
      </c>
      <c r="L7" s="5">
        <v>5.422</v>
      </c>
      <c r="M7" s="5">
        <v>0.014</v>
      </c>
      <c r="N7" s="5">
        <v>0.228</v>
      </c>
      <c r="O7" s="5">
        <v>0.064</v>
      </c>
      <c r="P7" s="5">
        <v>0.15</v>
      </c>
      <c r="Q7" s="5">
        <v>0</v>
      </c>
      <c r="R7" s="5">
        <v>0.044</v>
      </c>
      <c r="S7" s="5">
        <v>0.039</v>
      </c>
      <c r="T7" s="5">
        <v>0.104</v>
      </c>
      <c r="V7" s="18" t="s">
        <v>14</v>
      </c>
      <c r="W7" s="5">
        <v>0</v>
      </c>
      <c r="Y7" s="18" t="s">
        <v>14</v>
      </c>
      <c r="Z7" s="5">
        <v>0.107</v>
      </c>
      <c r="AA7" s="5">
        <v>0.123</v>
      </c>
      <c r="AB7" s="5">
        <v>0.193</v>
      </c>
    </row>
    <row r="8" spans="3:28" s="17" customFormat="1" ht="15.75">
      <c r="C8" s="18" t="s">
        <v>97</v>
      </c>
      <c r="D8" s="5">
        <v>0.023</v>
      </c>
      <c r="E8" s="5">
        <v>0.042</v>
      </c>
      <c r="F8" s="5">
        <v>0.012</v>
      </c>
      <c r="G8" s="5">
        <v>0.012</v>
      </c>
      <c r="H8" s="5">
        <v>0.076</v>
      </c>
      <c r="I8" s="5">
        <v>0</v>
      </c>
      <c r="J8" s="5">
        <v>0.282</v>
      </c>
      <c r="K8" s="5">
        <v>0.32</v>
      </c>
      <c r="L8" s="5">
        <v>0.313</v>
      </c>
      <c r="M8" s="5">
        <v>0.009</v>
      </c>
      <c r="N8" s="5">
        <v>0.095</v>
      </c>
      <c r="O8" s="5">
        <v>0.043</v>
      </c>
      <c r="P8" s="5">
        <v>0.016</v>
      </c>
      <c r="Q8" s="5">
        <v>0.014</v>
      </c>
      <c r="R8" s="5">
        <v>0.047</v>
      </c>
      <c r="S8" s="5">
        <v>0</v>
      </c>
      <c r="T8" s="5">
        <v>0</v>
      </c>
      <c r="V8" s="18" t="s">
        <v>15</v>
      </c>
      <c r="W8" s="5">
        <v>0.074</v>
      </c>
      <c r="Y8" s="18" t="s">
        <v>15</v>
      </c>
      <c r="Z8" s="5">
        <v>0.073</v>
      </c>
      <c r="AA8" s="5">
        <v>0.023</v>
      </c>
      <c r="AB8" s="5">
        <v>0.114</v>
      </c>
    </row>
    <row r="9" spans="3:28" s="17" customFormat="1" ht="12.75">
      <c r="C9" s="18" t="s">
        <v>40</v>
      </c>
      <c r="D9" s="5">
        <v>0.041</v>
      </c>
      <c r="E9" s="5">
        <v>0.016</v>
      </c>
      <c r="F9" s="5">
        <v>0.007</v>
      </c>
      <c r="G9" s="5">
        <v>0</v>
      </c>
      <c r="H9" s="5">
        <v>0</v>
      </c>
      <c r="I9" s="5">
        <v>0.004</v>
      </c>
      <c r="J9" s="5">
        <v>0.432</v>
      </c>
      <c r="K9" s="5">
        <v>0.34</v>
      </c>
      <c r="L9" s="5">
        <v>0.388</v>
      </c>
      <c r="M9" s="5">
        <v>0</v>
      </c>
      <c r="N9" s="5">
        <v>0.045</v>
      </c>
      <c r="O9" s="5">
        <v>0.015</v>
      </c>
      <c r="P9" s="5">
        <v>0</v>
      </c>
      <c r="Q9" s="5">
        <v>0</v>
      </c>
      <c r="R9" s="5">
        <v>0.02</v>
      </c>
      <c r="S9" s="5">
        <v>0.027</v>
      </c>
      <c r="T9" s="5">
        <v>0</v>
      </c>
      <c r="V9" s="18" t="s">
        <v>16</v>
      </c>
      <c r="W9" s="5">
        <v>0.022</v>
      </c>
      <c r="Y9" s="18" t="s">
        <v>16</v>
      </c>
      <c r="Z9" s="5">
        <v>0.016</v>
      </c>
      <c r="AA9" s="5">
        <v>0.004</v>
      </c>
      <c r="AB9" s="5">
        <v>0</v>
      </c>
    </row>
    <row r="10" spans="3:28" s="17" customFormat="1" ht="15.75">
      <c r="C10" s="18" t="s">
        <v>43</v>
      </c>
      <c r="D10" s="5">
        <v>0.009</v>
      </c>
      <c r="E10" s="5">
        <v>0.1</v>
      </c>
      <c r="F10" s="5">
        <v>0.016</v>
      </c>
      <c r="G10" s="5">
        <v>0.015</v>
      </c>
      <c r="H10" s="5">
        <v>0.115</v>
      </c>
      <c r="I10" s="5">
        <v>0.046</v>
      </c>
      <c r="J10" s="5">
        <v>0.011</v>
      </c>
      <c r="K10" s="5">
        <v>0</v>
      </c>
      <c r="L10" s="5">
        <v>0</v>
      </c>
      <c r="M10" s="5">
        <v>0.041</v>
      </c>
      <c r="N10" s="5">
        <v>0.098</v>
      </c>
      <c r="O10" s="5">
        <v>0.032</v>
      </c>
      <c r="P10" s="5">
        <v>0</v>
      </c>
      <c r="Q10" s="5">
        <v>0.727</v>
      </c>
      <c r="R10" s="5">
        <v>0.881</v>
      </c>
      <c r="S10" s="5">
        <v>0.931</v>
      </c>
      <c r="T10" s="5">
        <v>0.744</v>
      </c>
      <c r="V10" s="18" t="s">
        <v>17</v>
      </c>
      <c r="W10" s="5">
        <v>0</v>
      </c>
      <c r="Y10" s="18" t="s">
        <v>17</v>
      </c>
      <c r="Z10" s="5">
        <v>0</v>
      </c>
      <c r="AA10" s="5">
        <v>0</v>
      </c>
      <c r="AB10" s="5">
        <v>0.035</v>
      </c>
    </row>
    <row r="11" spans="3:28" s="17" customFormat="1" ht="12.75">
      <c r="C11" s="18" t="s">
        <v>41</v>
      </c>
      <c r="D11" s="5">
        <v>0.077</v>
      </c>
      <c r="E11" s="5">
        <v>0.04</v>
      </c>
      <c r="F11" s="5">
        <v>0.095</v>
      </c>
      <c r="G11" s="5">
        <v>0.048</v>
      </c>
      <c r="H11" s="5">
        <v>0.037</v>
      </c>
      <c r="I11" s="5">
        <v>0</v>
      </c>
      <c r="J11" s="5">
        <v>0.028</v>
      </c>
      <c r="K11" s="5">
        <v>0.006</v>
      </c>
      <c r="L11" s="5">
        <v>0</v>
      </c>
      <c r="M11" s="5">
        <v>0</v>
      </c>
      <c r="N11" s="5">
        <v>0.055</v>
      </c>
      <c r="O11" s="5">
        <v>0</v>
      </c>
      <c r="P11" s="5">
        <v>0.036</v>
      </c>
      <c r="Q11" s="5">
        <v>0.086</v>
      </c>
      <c r="R11" s="5">
        <v>0.087</v>
      </c>
      <c r="S11" s="5">
        <v>0</v>
      </c>
      <c r="T11" s="5">
        <v>0.067</v>
      </c>
      <c r="V11" s="18" t="s">
        <v>18</v>
      </c>
      <c r="W11" s="5">
        <v>0.033</v>
      </c>
      <c r="Y11" s="18" t="s">
        <v>18</v>
      </c>
      <c r="Z11" s="5">
        <v>0</v>
      </c>
      <c r="AA11" s="5">
        <v>0.078</v>
      </c>
      <c r="AB11" s="5">
        <v>0</v>
      </c>
    </row>
    <row r="12" spans="3:28" s="17" customFormat="1" ht="15.75">
      <c r="C12" s="18" t="s">
        <v>98</v>
      </c>
      <c r="D12" s="5">
        <v>0.064</v>
      </c>
      <c r="E12" s="5">
        <v>0.015</v>
      </c>
      <c r="F12" s="5">
        <v>0</v>
      </c>
      <c r="G12" s="5">
        <v>0</v>
      </c>
      <c r="H12" s="5">
        <v>0</v>
      </c>
      <c r="I12" s="5">
        <v>0.068</v>
      </c>
      <c r="J12" s="5">
        <v>0.035</v>
      </c>
      <c r="K12" s="5">
        <v>0</v>
      </c>
      <c r="L12" s="5">
        <v>0.002</v>
      </c>
      <c r="M12" s="5">
        <v>0.37</v>
      </c>
      <c r="N12" s="5">
        <v>0.05</v>
      </c>
      <c r="O12" s="5">
        <v>0</v>
      </c>
      <c r="P12" s="5">
        <v>0.032</v>
      </c>
      <c r="Q12" s="5">
        <v>0.004</v>
      </c>
      <c r="R12" s="5">
        <v>0</v>
      </c>
      <c r="S12" s="5">
        <v>0</v>
      </c>
      <c r="T12" s="5">
        <v>0.032</v>
      </c>
      <c r="V12" s="18" t="s">
        <v>19</v>
      </c>
      <c r="W12" s="5">
        <v>0.107</v>
      </c>
      <c r="Y12" s="18" t="s">
        <v>19</v>
      </c>
      <c r="Z12" s="5">
        <v>0</v>
      </c>
      <c r="AA12" s="5">
        <v>0</v>
      </c>
      <c r="AB12" s="5">
        <v>0.053</v>
      </c>
    </row>
    <row r="13" spans="3:28" s="17" customFormat="1" ht="12.75">
      <c r="C13" s="18" t="s">
        <v>7</v>
      </c>
      <c r="D13" s="5">
        <v>30.854</v>
      </c>
      <c r="E13" s="5">
        <v>30.189</v>
      </c>
      <c r="F13" s="5">
        <v>30.121</v>
      </c>
      <c r="G13" s="5">
        <v>30.068</v>
      </c>
      <c r="H13" s="5">
        <v>30.271</v>
      </c>
      <c r="I13" s="5">
        <v>29.967</v>
      </c>
      <c r="J13" s="5">
        <v>25.737</v>
      </c>
      <c r="K13" s="5">
        <v>25.824</v>
      </c>
      <c r="L13" s="5">
        <v>26.096</v>
      </c>
      <c r="M13" s="5">
        <v>31.366</v>
      </c>
      <c r="N13" s="5">
        <v>29.972</v>
      </c>
      <c r="O13" s="5">
        <v>31.29</v>
      </c>
      <c r="P13" s="5">
        <v>29.844</v>
      </c>
      <c r="Q13" s="5">
        <v>30.994</v>
      </c>
      <c r="R13" s="5">
        <v>31.035</v>
      </c>
      <c r="S13" s="5">
        <v>31.207</v>
      </c>
      <c r="T13" s="5">
        <v>30.515</v>
      </c>
      <c r="V13" s="18" t="s">
        <v>20</v>
      </c>
      <c r="W13" s="5">
        <v>0</v>
      </c>
      <c r="Y13" s="18" t="s">
        <v>22</v>
      </c>
      <c r="Z13" s="5">
        <v>0.09</v>
      </c>
      <c r="AA13" s="5">
        <v>0.096</v>
      </c>
      <c r="AB13" s="5">
        <v>0.025</v>
      </c>
    </row>
    <row r="14" spans="3:28" s="17" customFormat="1" ht="15.75">
      <c r="C14" s="19" t="s">
        <v>48</v>
      </c>
      <c r="D14" s="20">
        <v>68.773</v>
      </c>
      <c r="E14" s="20">
        <v>66.77</v>
      </c>
      <c r="F14" s="20">
        <v>67.11</v>
      </c>
      <c r="G14" s="20">
        <v>66.86</v>
      </c>
      <c r="H14" s="20">
        <v>66.785</v>
      </c>
      <c r="I14" s="20">
        <v>66.367</v>
      </c>
      <c r="J14" s="20">
        <v>58.457</v>
      </c>
      <c r="K14" s="20">
        <v>58.257</v>
      </c>
      <c r="L14" s="20">
        <v>59.049</v>
      </c>
      <c r="M14" s="20">
        <v>69.151</v>
      </c>
      <c r="N14" s="20">
        <v>66.328</v>
      </c>
      <c r="O14" s="20">
        <v>69.411</v>
      </c>
      <c r="P14" s="20">
        <v>66.357</v>
      </c>
      <c r="Q14" s="20">
        <v>66.15</v>
      </c>
      <c r="R14" s="20">
        <v>65.66</v>
      </c>
      <c r="S14" s="20">
        <v>65.751</v>
      </c>
      <c r="T14" s="20">
        <v>64.971</v>
      </c>
      <c r="V14" s="18" t="s">
        <v>21</v>
      </c>
      <c r="W14" s="5">
        <v>0.05</v>
      </c>
      <c r="Y14" s="18" t="s">
        <v>33</v>
      </c>
      <c r="Z14" s="5">
        <v>0</v>
      </c>
      <c r="AA14" s="5">
        <v>0</v>
      </c>
      <c r="AB14" s="5">
        <v>0</v>
      </c>
    </row>
    <row r="15" spans="3:28" s="17" customFormat="1" ht="12.75">
      <c r="C15" s="19" t="s">
        <v>29</v>
      </c>
      <c r="D15" s="20">
        <v>99.841</v>
      </c>
      <c r="E15" s="20">
        <v>97.333</v>
      </c>
      <c r="F15" s="20">
        <v>97.43599999999999</v>
      </c>
      <c r="G15" s="20">
        <v>97.129</v>
      </c>
      <c r="H15" s="20">
        <v>97.479</v>
      </c>
      <c r="I15" s="20">
        <v>96.72200000000001</v>
      </c>
      <c r="J15" s="20">
        <v>90.144</v>
      </c>
      <c r="K15" s="20">
        <v>90.47399999999999</v>
      </c>
      <c r="L15" s="20">
        <v>91.27</v>
      </c>
      <c r="M15" s="20">
        <v>100.951</v>
      </c>
      <c r="N15" s="20">
        <v>96.87100000000001</v>
      </c>
      <c r="O15" s="20">
        <v>100.855</v>
      </c>
      <c r="P15" s="20">
        <v>96.435</v>
      </c>
      <c r="Q15" s="20">
        <v>97.975</v>
      </c>
      <c r="R15" s="20">
        <v>97.774</v>
      </c>
      <c r="S15" s="20">
        <v>97.955</v>
      </c>
      <c r="T15" s="20">
        <v>96.433</v>
      </c>
      <c r="V15" s="18" t="s">
        <v>22</v>
      </c>
      <c r="W15" s="5">
        <v>0.146</v>
      </c>
      <c r="Y15" s="18" t="s">
        <v>21</v>
      </c>
      <c r="Z15" s="5">
        <v>0</v>
      </c>
      <c r="AA15" s="5">
        <v>0.011</v>
      </c>
      <c r="AB15" s="5">
        <v>0.003</v>
      </c>
    </row>
    <row r="16" spans="3:28" s="17" customFormat="1" ht="12.75">
      <c r="C16" s="18" t="s">
        <v>1</v>
      </c>
      <c r="D16" s="5">
        <v>0</v>
      </c>
      <c r="E16" s="5">
        <v>0.051</v>
      </c>
      <c r="F16" s="5">
        <v>0.024</v>
      </c>
      <c r="G16" s="5">
        <v>0.04</v>
      </c>
      <c r="H16" s="5">
        <v>0.062</v>
      </c>
      <c r="I16" s="5">
        <v>0.086</v>
      </c>
      <c r="J16" s="5">
        <v>1.668</v>
      </c>
      <c r="K16" s="5">
        <v>1.835</v>
      </c>
      <c r="L16" s="5">
        <v>1.727</v>
      </c>
      <c r="M16" s="5">
        <v>0.004</v>
      </c>
      <c r="N16" s="5">
        <v>0.072</v>
      </c>
      <c r="O16" s="5">
        <v>0.02</v>
      </c>
      <c r="P16" s="5">
        <v>0.048</v>
      </c>
      <c r="Q16" s="5">
        <v>0</v>
      </c>
      <c r="R16" s="5">
        <v>0.014</v>
      </c>
      <c r="S16" s="5">
        <v>0.012</v>
      </c>
      <c r="T16" s="5">
        <v>0.033</v>
      </c>
      <c r="V16" s="18" t="s">
        <v>5</v>
      </c>
      <c r="W16" s="5">
        <v>0.052</v>
      </c>
      <c r="Y16" s="18" t="s">
        <v>24</v>
      </c>
      <c r="Z16" s="5">
        <v>0.004</v>
      </c>
      <c r="AA16" s="5">
        <v>0.039</v>
      </c>
      <c r="AB16" s="5">
        <v>0</v>
      </c>
    </row>
    <row r="17" spans="3:28" s="17" customFormat="1" ht="12.75">
      <c r="C17" s="18" t="s">
        <v>2</v>
      </c>
      <c r="D17" s="5">
        <v>0.008</v>
      </c>
      <c r="E17" s="5">
        <v>0.016</v>
      </c>
      <c r="F17" s="5">
        <v>0.004</v>
      </c>
      <c r="G17" s="5">
        <v>0.005</v>
      </c>
      <c r="H17" s="5">
        <v>0.028</v>
      </c>
      <c r="I17" s="5">
        <v>0</v>
      </c>
      <c r="J17" s="5">
        <v>0.107</v>
      </c>
      <c r="K17" s="5">
        <v>0.121</v>
      </c>
      <c r="L17" s="5">
        <v>0.117</v>
      </c>
      <c r="M17" s="5">
        <v>0.003</v>
      </c>
      <c r="N17" s="5">
        <v>0.036</v>
      </c>
      <c r="O17" s="5">
        <v>0.015</v>
      </c>
      <c r="P17" s="5">
        <v>0.006</v>
      </c>
      <c r="Q17" s="5">
        <v>0.005</v>
      </c>
      <c r="R17" s="5">
        <v>0.018</v>
      </c>
      <c r="S17" s="5">
        <v>0</v>
      </c>
      <c r="T17" s="5">
        <v>0</v>
      </c>
      <c r="V17" s="18" t="s">
        <v>23</v>
      </c>
      <c r="W17" s="5">
        <v>0</v>
      </c>
      <c r="Y17" s="18" t="s">
        <v>26</v>
      </c>
      <c r="Z17" s="5">
        <v>0.054</v>
      </c>
      <c r="AA17" s="5">
        <v>0.081</v>
      </c>
      <c r="AB17" s="5">
        <v>0.035</v>
      </c>
    </row>
    <row r="18" spans="3:28" s="17" customFormat="1" ht="12.75">
      <c r="C18" s="18" t="s">
        <v>3</v>
      </c>
      <c r="D18" s="5">
        <v>0.019</v>
      </c>
      <c r="E18" s="5">
        <v>0.007</v>
      </c>
      <c r="F18" s="5">
        <v>0.003</v>
      </c>
      <c r="G18" s="5">
        <v>0</v>
      </c>
      <c r="H18" s="5">
        <v>0</v>
      </c>
      <c r="I18" s="5">
        <v>0.002</v>
      </c>
      <c r="J18" s="5">
        <v>0.208</v>
      </c>
      <c r="K18" s="5">
        <v>0.162</v>
      </c>
      <c r="L18" s="5">
        <v>0.184</v>
      </c>
      <c r="M18" s="5">
        <v>0</v>
      </c>
      <c r="N18" s="5">
        <v>0.021</v>
      </c>
      <c r="O18" s="5">
        <v>0.007</v>
      </c>
      <c r="P18" s="5">
        <v>0</v>
      </c>
      <c r="Q18" s="5">
        <v>0</v>
      </c>
      <c r="R18" s="5">
        <v>0.009</v>
      </c>
      <c r="S18" s="5">
        <v>0.013</v>
      </c>
      <c r="T18" s="5">
        <v>0</v>
      </c>
      <c r="V18" s="18" t="s">
        <v>24</v>
      </c>
      <c r="W18" s="5">
        <v>0.133</v>
      </c>
      <c r="Y18" s="18" t="s">
        <v>34</v>
      </c>
      <c r="Z18" s="5" t="s">
        <v>52</v>
      </c>
      <c r="AA18" s="5">
        <v>0.035</v>
      </c>
      <c r="AB18" s="5" t="s">
        <v>52</v>
      </c>
    </row>
    <row r="19" spans="3:28" s="17" customFormat="1" ht="12.75">
      <c r="C19" s="18" t="s">
        <v>4</v>
      </c>
      <c r="D19" s="5">
        <v>0.002</v>
      </c>
      <c r="E19" s="5">
        <v>0.024</v>
      </c>
      <c r="F19" s="5">
        <v>0.004</v>
      </c>
      <c r="G19" s="5">
        <v>0.004</v>
      </c>
      <c r="H19" s="5">
        <v>0.027</v>
      </c>
      <c r="I19" s="5">
        <v>0.011</v>
      </c>
      <c r="J19" s="5">
        <v>0.003</v>
      </c>
      <c r="K19" s="5">
        <v>0</v>
      </c>
      <c r="L19" s="5">
        <v>0</v>
      </c>
      <c r="M19" s="5">
        <v>0.009</v>
      </c>
      <c r="N19" s="5">
        <v>0.023</v>
      </c>
      <c r="O19" s="5">
        <v>0.007</v>
      </c>
      <c r="P19" s="5">
        <v>0</v>
      </c>
      <c r="Q19" s="5">
        <v>0.172</v>
      </c>
      <c r="R19" s="5">
        <v>0.209</v>
      </c>
      <c r="S19" s="5">
        <v>0.22</v>
      </c>
      <c r="T19" s="5">
        <v>0.178</v>
      </c>
      <c r="V19" s="18" t="s">
        <v>25</v>
      </c>
      <c r="W19" s="5">
        <v>49.674</v>
      </c>
      <c r="Y19" s="18" t="s">
        <v>23</v>
      </c>
      <c r="Z19" s="5" t="s">
        <v>52</v>
      </c>
      <c r="AA19" s="5">
        <v>0</v>
      </c>
      <c r="AB19" s="5" t="s">
        <v>52</v>
      </c>
    </row>
    <row r="20" spans="3:28" s="17" customFormat="1" ht="12.75">
      <c r="C20" s="18" t="s">
        <v>5</v>
      </c>
      <c r="D20" s="5">
        <v>0.02</v>
      </c>
      <c r="E20" s="5">
        <v>0.011</v>
      </c>
      <c r="F20" s="5">
        <v>0.026</v>
      </c>
      <c r="G20" s="5">
        <v>0.013</v>
      </c>
      <c r="H20" s="5">
        <v>0.01</v>
      </c>
      <c r="I20" s="5">
        <v>0</v>
      </c>
      <c r="J20" s="5">
        <v>0.008</v>
      </c>
      <c r="K20" s="5">
        <v>0.002</v>
      </c>
      <c r="L20" s="5">
        <v>0</v>
      </c>
      <c r="M20" s="5">
        <v>0</v>
      </c>
      <c r="N20" s="5">
        <v>0.015</v>
      </c>
      <c r="O20" s="5">
        <v>0</v>
      </c>
      <c r="P20" s="5">
        <v>0.01</v>
      </c>
      <c r="Q20" s="5">
        <v>0.023</v>
      </c>
      <c r="R20" s="5">
        <v>0.023</v>
      </c>
      <c r="S20" s="5">
        <v>0</v>
      </c>
      <c r="T20" s="5">
        <v>0.018</v>
      </c>
      <c r="V20" s="18" t="s">
        <v>26</v>
      </c>
      <c r="W20" s="5">
        <v>0.126</v>
      </c>
      <c r="Y20" s="19" t="s">
        <v>5</v>
      </c>
      <c r="Z20" s="20" t="s">
        <v>52</v>
      </c>
      <c r="AA20" s="20">
        <v>0.039</v>
      </c>
      <c r="AB20" s="20" t="s">
        <v>52</v>
      </c>
    </row>
    <row r="21" spans="3:28" s="17" customFormat="1" ht="12.75">
      <c r="C21" s="18" t="s">
        <v>6</v>
      </c>
      <c r="D21" s="5">
        <v>0.016</v>
      </c>
      <c r="E21" s="5">
        <v>0.004</v>
      </c>
      <c r="F21" s="5">
        <v>0</v>
      </c>
      <c r="G21" s="5">
        <v>0</v>
      </c>
      <c r="H21" s="5">
        <v>0</v>
      </c>
      <c r="I21" s="5">
        <v>0.017</v>
      </c>
      <c r="J21" s="5">
        <v>0.009</v>
      </c>
      <c r="K21" s="5">
        <v>0</v>
      </c>
      <c r="L21" s="5">
        <v>0</v>
      </c>
      <c r="M21" s="5">
        <v>0.089</v>
      </c>
      <c r="N21" s="5">
        <v>0.013</v>
      </c>
      <c r="O21" s="5">
        <v>0</v>
      </c>
      <c r="P21" s="5">
        <v>0.008</v>
      </c>
      <c r="Q21" s="5">
        <v>0.001</v>
      </c>
      <c r="R21" s="5">
        <v>0</v>
      </c>
      <c r="S21" s="5">
        <v>0</v>
      </c>
      <c r="T21" s="5">
        <v>0.008</v>
      </c>
      <c r="V21" s="18" t="s">
        <v>27</v>
      </c>
      <c r="W21" s="5">
        <v>0</v>
      </c>
      <c r="Y21" s="18" t="s">
        <v>29</v>
      </c>
      <c r="Z21" s="5">
        <v>0.34400000000000003</v>
      </c>
      <c r="AA21" s="5">
        <v>0.529</v>
      </c>
      <c r="AB21" s="5">
        <v>0.45799999999999996</v>
      </c>
    </row>
    <row r="22" spans="3:23" s="17" customFormat="1" ht="14.25">
      <c r="C22" s="18" t="s">
        <v>100</v>
      </c>
      <c r="D22" s="5">
        <v>7.963</v>
      </c>
      <c r="E22" s="5">
        <v>7.98</v>
      </c>
      <c r="F22" s="5">
        <v>7.963</v>
      </c>
      <c r="G22" s="5">
        <v>7.971</v>
      </c>
      <c r="H22" s="5">
        <v>7.987</v>
      </c>
      <c r="I22" s="5">
        <v>7.966</v>
      </c>
      <c r="J22" s="5">
        <v>6.953</v>
      </c>
      <c r="K22" s="5">
        <v>6.919</v>
      </c>
      <c r="L22" s="5">
        <v>6.952</v>
      </c>
      <c r="M22" s="5">
        <v>8.007</v>
      </c>
      <c r="N22" s="5">
        <v>7.951</v>
      </c>
      <c r="O22" s="5">
        <v>7.991</v>
      </c>
      <c r="P22" s="5">
        <v>7.966</v>
      </c>
      <c r="Q22" s="5">
        <v>8.149</v>
      </c>
      <c r="R22" s="5">
        <v>8.169</v>
      </c>
      <c r="S22" s="5">
        <v>8.201</v>
      </c>
      <c r="T22" s="5">
        <v>8.144</v>
      </c>
      <c r="V22" s="19" t="s">
        <v>28</v>
      </c>
      <c r="W22" s="20">
        <v>0.109</v>
      </c>
    </row>
    <row r="23" spans="3:23" s="17" customFormat="1" ht="14.25">
      <c r="C23" s="19" t="s">
        <v>66</v>
      </c>
      <c r="D23" s="20">
        <v>15.972</v>
      </c>
      <c r="E23" s="20">
        <v>15.882</v>
      </c>
      <c r="F23" s="20">
        <v>15.964</v>
      </c>
      <c r="G23" s="20">
        <v>15.948</v>
      </c>
      <c r="H23" s="20">
        <v>15.855</v>
      </c>
      <c r="I23" s="20">
        <v>15.875</v>
      </c>
      <c r="J23" s="20">
        <v>14.211</v>
      </c>
      <c r="K23" s="20">
        <v>14.044</v>
      </c>
      <c r="L23" s="20">
        <v>14.155</v>
      </c>
      <c r="M23" s="20">
        <v>15.884</v>
      </c>
      <c r="N23" s="20">
        <v>15.833</v>
      </c>
      <c r="O23" s="20">
        <v>15.95</v>
      </c>
      <c r="P23" s="20">
        <v>15.938</v>
      </c>
      <c r="Q23" s="20">
        <v>15.65</v>
      </c>
      <c r="R23" s="20">
        <v>15.551</v>
      </c>
      <c r="S23" s="20">
        <v>15.548</v>
      </c>
      <c r="T23" s="20">
        <v>15.602</v>
      </c>
      <c r="V23" s="18" t="s">
        <v>29</v>
      </c>
      <c r="W23" s="5">
        <f>SUM(W7:W22)</f>
        <v>50.525999999999996</v>
      </c>
    </row>
    <row r="24" spans="3:22" s="17" customFormat="1" ht="12.75">
      <c r="C24" s="18" t="s">
        <v>29</v>
      </c>
      <c r="D24" s="5">
        <v>24</v>
      </c>
      <c r="E24" s="5">
        <v>23.975</v>
      </c>
      <c r="F24" s="5">
        <v>23.988</v>
      </c>
      <c r="G24" s="5">
        <v>23.981</v>
      </c>
      <c r="H24" s="5">
        <v>23.969</v>
      </c>
      <c r="I24" s="5">
        <v>23.957</v>
      </c>
      <c r="J24" s="5">
        <v>23.167</v>
      </c>
      <c r="K24" s="5">
        <v>23.083</v>
      </c>
      <c r="L24" s="5">
        <v>23.135</v>
      </c>
      <c r="M24" s="5">
        <v>23.996000000000002</v>
      </c>
      <c r="N24" s="5">
        <v>23.964</v>
      </c>
      <c r="O24" s="5">
        <v>23.99</v>
      </c>
      <c r="P24" s="5">
        <v>23.976</v>
      </c>
      <c r="Q24" s="5">
        <v>24</v>
      </c>
      <c r="R24" s="5">
        <v>23.993000000000002</v>
      </c>
      <c r="S24" s="5">
        <v>23.994</v>
      </c>
      <c r="T24" s="5">
        <v>23.983</v>
      </c>
      <c r="V24" s="22"/>
    </row>
    <row r="25" s="17" customFormat="1" ht="12.75"/>
    <row r="26" s="17" customFormat="1" ht="12.75"/>
    <row r="27" s="17" customFormat="1" ht="12.75"/>
    <row r="28" s="17" customFormat="1" ht="12.75"/>
    <row r="29" s="17" customFormat="1" ht="12.75"/>
    <row r="30" s="17" customFormat="1" ht="12.75"/>
    <row r="31" s="17" customFormat="1" ht="12.75"/>
    <row r="32" s="17" customFormat="1" ht="12.75"/>
    <row r="33" s="17" customFormat="1" ht="12.75"/>
    <row r="34" s="17" customFormat="1" ht="12.75"/>
    <row r="35" s="17" customFormat="1" ht="12.75"/>
    <row r="36" s="17" customFormat="1" ht="12.75"/>
    <row r="37" s="17" customFormat="1" ht="12.75"/>
    <row r="38" s="17" customFormat="1" ht="12.75"/>
    <row r="39" s="17" customFormat="1" ht="12.75"/>
    <row r="40" s="17" customFormat="1" ht="12.75"/>
    <row r="41" s="17" customFormat="1" ht="12.75"/>
    <row r="42" s="17" customFormat="1" ht="12.75"/>
    <row r="43" s="17" customFormat="1" ht="12.75"/>
    <row r="44" s="17" customFormat="1" ht="12.75"/>
    <row r="45" s="17" customFormat="1" ht="12.75"/>
    <row r="46" s="17" customFormat="1" ht="12.75"/>
    <row r="47" s="17" customFormat="1" ht="12.75"/>
    <row r="48" s="17" customFormat="1" ht="12.75"/>
    <row r="49" s="17" customFormat="1" ht="12.75"/>
    <row r="50" s="17" customFormat="1" ht="12.75"/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Q25"/>
  <sheetViews>
    <sheetView zoomScale="75" zoomScaleNormal="75" workbookViewId="0" topLeftCell="A1">
      <selection activeCell="O26" sqref="O26"/>
    </sheetView>
  </sheetViews>
  <sheetFormatPr defaultColWidth="11.421875" defaultRowHeight="12.75"/>
  <cols>
    <col min="1" max="1" width="11.421875" style="5" customWidth="1"/>
    <col min="2" max="2" width="6.140625" style="5" customWidth="1"/>
    <col min="3" max="3" width="13.7109375" style="5" customWidth="1"/>
    <col min="4" max="4" width="11.57421875" style="5" customWidth="1"/>
    <col min="5" max="6" width="8.7109375" style="5" customWidth="1"/>
    <col min="7" max="8" width="8.140625" style="5" customWidth="1"/>
    <col min="9" max="9" width="8.8515625" style="5" customWidth="1"/>
    <col min="10" max="10" width="11.00390625" style="5" customWidth="1"/>
    <col min="11" max="11" width="9.7109375" style="5" customWidth="1"/>
    <col min="12" max="12" width="8.8515625" style="5" customWidth="1"/>
    <col min="13" max="13" width="9.28125" style="5" customWidth="1"/>
    <col min="14" max="14" width="9.57421875" style="5" customWidth="1"/>
    <col min="15" max="15" width="8.7109375" style="5" customWidth="1"/>
    <col min="16" max="16" width="8.57421875" style="5" customWidth="1"/>
    <col min="17" max="17" width="7.8515625" style="5" customWidth="1"/>
    <col min="18" max="18" width="11.57421875" style="5" customWidth="1"/>
    <col min="19" max="20" width="5.421875" style="5" customWidth="1"/>
    <col min="21" max="21" width="5.7109375" style="5" customWidth="1"/>
    <col min="22" max="16384" width="11.57421875" style="5" customWidth="1"/>
  </cols>
  <sheetData>
    <row r="1" s="17" customFormat="1" ht="12.75"/>
    <row r="2" spans="3:8" s="17" customFormat="1" ht="15.75">
      <c r="C2" s="7" t="s">
        <v>96</v>
      </c>
      <c r="D2" s="8"/>
      <c r="E2" s="8"/>
      <c r="F2" s="8"/>
      <c r="H2" s="9" t="s">
        <v>93</v>
      </c>
    </row>
    <row r="3" spans="3:7" s="17" customFormat="1" ht="12.75">
      <c r="C3" s="10" t="s">
        <v>94</v>
      </c>
      <c r="D3" s="10">
        <v>2004</v>
      </c>
      <c r="E3" s="8"/>
      <c r="F3" s="8"/>
      <c r="G3" s="8"/>
    </row>
    <row r="4" s="17" customFormat="1" ht="12.75"/>
    <row r="5" spans="3:12" s="17" customFormat="1" ht="15.75">
      <c r="C5" s="23" t="s">
        <v>37</v>
      </c>
      <c r="D5" s="26" t="s">
        <v>38</v>
      </c>
      <c r="E5" s="23" t="s">
        <v>42</v>
      </c>
      <c r="F5" s="23" t="s">
        <v>45</v>
      </c>
      <c r="G5" s="23" t="s">
        <v>40</v>
      </c>
      <c r="H5" s="23" t="s">
        <v>43</v>
      </c>
      <c r="I5" s="23" t="s">
        <v>41</v>
      </c>
      <c r="J5" s="23" t="s">
        <v>44</v>
      </c>
      <c r="K5" s="19" t="s">
        <v>48</v>
      </c>
      <c r="L5" s="23" t="s">
        <v>29</v>
      </c>
    </row>
    <row r="6" spans="3:12" s="17" customFormat="1" ht="12.75" customHeight="1">
      <c r="C6" s="2" t="s">
        <v>65</v>
      </c>
      <c r="D6" s="18" t="s">
        <v>59</v>
      </c>
      <c r="E6" s="5">
        <v>3.124</v>
      </c>
      <c r="F6" s="5">
        <v>0</v>
      </c>
      <c r="G6" s="5">
        <v>0.04</v>
      </c>
      <c r="H6" s="5">
        <v>0.01</v>
      </c>
      <c r="I6" s="5">
        <v>0.004</v>
      </c>
      <c r="J6" s="5">
        <v>0</v>
      </c>
      <c r="K6" s="29">
        <v>85.4081628183</v>
      </c>
      <c r="L6" s="6">
        <f aca="true" t="shared" si="0" ref="L6:L11">SUM(E6:K6)</f>
        <v>88.5861628183</v>
      </c>
    </row>
    <row r="7" spans="3:12" s="17" customFormat="1" ht="12.75">
      <c r="C7" s="2" t="s">
        <v>65</v>
      </c>
      <c r="D7" s="18" t="s">
        <v>59</v>
      </c>
      <c r="E7" s="5">
        <v>3.034</v>
      </c>
      <c r="F7" s="5">
        <v>0</v>
      </c>
      <c r="G7" s="5">
        <v>0.004</v>
      </c>
      <c r="H7" s="5">
        <v>0</v>
      </c>
      <c r="I7" s="5">
        <v>0</v>
      </c>
      <c r="J7" s="5">
        <v>0.067</v>
      </c>
      <c r="K7" s="29">
        <v>86.530699769</v>
      </c>
      <c r="L7" s="6">
        <f t="shared" si="0"/>
        <v>89.635699769</v>
      </c>
    </row>
    <row r="8" spans="3:12" s="17" customFormat="1" ht="12.75">
      <c r="C8" s="2" t="s">
        <v>65</v>
      </c>
      <c r="D8" s="18" t="s">
        <v>59</v>
      </c>
      <c r="E8" s="5">
        <v>2.524</v>
      </c>
      <c r="F8" s="5">
        <v>0.04</v>
      </c>
      <c r="G8" s="5">
        <v>0.184</v>
      </c>
      <c r="H8" s="5">
        <v>0.006</v>
      </c>
      <c r="I8" s="5">
        <v>0</v>
      </c>
      <c r="J8" s="5">
        <v>0</v>
      </c>
      <c r="K8" s="29">
        <v>85.3158975369</v>
      </c>
      <c r="L8" s="6">
        <f t="shared" si="0"/>
        <v>88.0698975369</v>
      </c>
    </row>
    <row r="9" spans="3:12" s="17" customFormat="1" ht="12.75">
      <c r="C9" s="5" t="s">
        <v>0</v>
      </c>
      <c r="D9" s="18" t="s">
        <v>60</v>
      </c>
      <c r="E9" s="5">
        <v>1.972</v>
      </c>
      <c r="F9" s="5">
        <v>0.359</v>
      </c>
      <c r="G9" s="5">
        <v>0.349</v>
      </c>
      <c r="H9" s="5">
        <v>0.118</v>
      </c>
      <c r="I9" s="5">
        <v>0.145</v>
      </c>
      <c r="J9" s="5">
        <v>0.028</v>
      </c>
      <c r="K9" s="29">
        <v>83.5787740375</v>
      </c>
      <c r="L9" s="6">
        <f t="shared" si="0"/>
        <v>86.5497740375</v>
      </c>
    </row>
    <row r="10" spans="3:12" s="17" customFormat="1" ht="12.75">
      <c r="C10" s="5" t="s">
        <v>10</v>
      </c>
      <c r="D10" s="18" t="s">
        <v>62</v>
      </c>
      <c r="E10" s="5">
        <v>2.917</v>
      </c>
      <c r="F10" s="5">
        <v>0.845</v>
      </c>
      <c r="G10" s="5">
        <v>0.194</v>
      </c>
      <c r="H10" s="5">
        <v>0</v>
      </c>
      <c r="I10" s="5">
        <v>0.135</v>
      </c>
      <c r="J10" s="5">
        <v>0</v>
      </c>
      <c r="K10" s="29">
        <v>83.4400499654</v>
      </c>
      <c r="L10" s="6">
        <f t="shared" si="0"/>
        <v>87.53104996539999</v>
      </c>
    </row>
    <row r="11" spans="3:12" s="17" customFormat="1" ht="12.75">
      <c r="C11" s="5" t="s">
        <v>10</v>
      </c>
      <c r="D11" s="18" t="s">
        <v>62</v>
      </c>
      <c r="E11" s="5">
        <v>3.518</v>
      </c>
      <c r="F11" s="5">
        <v>1.147</v>
      </c>
      <c r="G11" s="5">
        <v>0.235</v>
      </c>
      <c r="H11" s="5">
        <v>0.021</v>
      </c>
      <c r="I11" s="5">
        <v>0.145</v>
      </c>
      <c r="J11" s="5">
        <v>0</v>
      </c>
      <c r="K11" s="29">
        <v>83.1910584826</v>
      </c>
      <c r="L11" s="6">
        <f t="shared" si="0"/>
        <v>88.2570584826</v>
      </c>
    </row>
    <row r="12" spans="4:12" s="17" customFormat="1" ht="12.75">
      <c r="D12" s="22"/>
      <c r="K12" s="24"/>
      <c r="L12" s="24"/>
    </row>
    <row r="13" spans="3:12" s="17" customFormat="1" ht="15.75">
      <c r="C13" s="23" t="s">
        <v>37</v>
      </c>
      <c r="D13" s="26" t="s">
        <v>38</v>
      </c>
      <c r="E13" s="23" t="s">
        <v>42</v>
      </c>
      <c r="F13" s="23" t="s">
        <v>45</v>
      </c>
      <c r="G13" s="23" t="s">
        <v>39</v>
      </c>
      <c r="H13" s="23" t="s">
        <v>43</v>
      </c>
      <c r="I13" s="23" t="s">
        <v>41</v>
      </c>
      <c r="J13" s="23" t="s">
        <v>44</v>
      </c>
      <c r="K13" s="19" t="s">
        <v>48</v>
      </c>
      <c r="L13" s="23" t="s">
        <v>29</v>
      </c>
    </row>
    <row r="14" spans="3:12" s="17" customFormat="1" ht="12.75">
      <c r="C14" s="5" t="s">
        <v>10</v>
      </c>
      <c r="D14" s="18" t="s">
        <v>63</v>
      </c>
      <c r="E14" s="5">
        <v>3.687</v>
      </c>
      <c r="F14" s="5">
        <v>0.361</v>
      </c>
      <c r="G14" s="5">
        <v>0.632</v>
      </c>
      <c r="H14" s="5">
        <v>0.071</v>
      </c>
      <c r="I14" s="5" t="s">
        <v>52</v>
      </c>
      <c r="J14" s="5" t="s">
        <v>52</v>
      </c>
      <c r="K14" s="29">
        <v>87.42083277740001</v>
      </c>
      <c r="L14" s="6">
        <f>SUM(E14:K14)</f>
        <v>92.17183277740001</v>
      </c>
    </row>
    <row r="15" spans="3:12" s="17" customFormat="1" ht="12.75">
      <c r="C15" s="5" t="s">
        <v>10</v>
      </c>
      <c r="D15" s="18" t="s">
        <v>63</v>
      </c>
      <c r="E15" s="5">
        <v>3.734</v>
      </c>
      <c r="F15" s="5">
        <v>0.235</v>
      </c>
      <c r="G15" s="5">
        <v>0.562</v>
      </c>
      <c r="H15" s="5">
        <v>0.039</v>
      </c>
      <c r="I15" s="5" t="s">
        <v>52</v>
      </c>
      <c r="J15" s="5" t="s">
        <v>52</v>
      </c>
      <c r="K15" s="29">
        <v>87.62754344960001</v>
      </c>
      <c r="L15" s="6">
        <f>SUM(E15:K15)</f>
        <v>92.1975434496</v>
      </c>
    </row>
    <row r="16" spans="11:12" s="17" customFormat="1" ht="12.75">
      <c r="K16" s="24"/>
      <c r="L16" s="24"/>
    </row>
    <row r="17" spans="3:17" s="17" customFormat="1" ht="14.25">
      <c r="C17" s="23" t="s">
        <v>37</v>
      </c>
      <c r="D17" s="26" t="s">
        <v>38</v>
      </c>
      <c r="E17" s="20" t="s">
        <v>14</v>
      </c>
      <c r="F17" s="20" t="s">
        <v>15</v>
      </c>
      <c r="G17" s="20" t="s">
        <v>16</v>
      </c>
      <c r="H17" s="20" t="s">
        <v>17</v>
      </c>
      <c r="I17" s="20" t="s">
        <v>18</v>
      </c>
      <c r="J17" s="20" t="s">
        <v>19</v>
      </c>
      <c r="K17" s="20" t="s">
        <v>22</v>
      </c>
      <c r="L17" s="20" t="s">
        <v>33</v>
      </c>
      <c r="M17" s="20" t="s">
        <v>21</v>
      </c>
      <c r="N17" s="20" t="s">
        <v>24</v>
      </c>
      <c r="O17" s="20" t="s">
        <v>66</v>
      </c>
      <c r="P17" s="19" t="s">
        <v>26</v>
      </c>
      <c r="Q17" s="20" t="s">
        <v>29</v>
      </c>
    </row>
    <row r="18" spans="3:17" s="17" customFormat="1" ht="12.75">
      <c r="C18" s="2" t="s">
        <v>65</v>
      </c>
      <c r="D18" s="18" t="s">
        <v>59</v>
      </c>
      <c r="E18" s="5">
        <v>0</v>
      </c>
      <c r="F18" s="5">
        <v>0</v>
      </c>
      <c r="G18" s="5">
        <v>0.061</v>
      </c>
      <c r="H18" s="5">
        <v>0.01</v>
      </c>
      <c r="I18" s="5">
        <v>0.06</v>
      </c>
      <c r="J18" s="5">
        <v>0.181</v>
      </c>
      <c r="K18" s="5">
        <v>0.019</v>
      </c>
      <c r="L18" s="5">
        <v>0</v>
      </c>
      <c r="M18" s="5">
        <v>0</v>
      </c>
      <c r="N18" s="5">
        <v>2.943</v>
      </c>
      <c r="O18" s="6">
        <v>53.1457583617</v>
      </c>
      <c r="P18" s="29">
        <v>0</v>
      </c>
      <c r="Q18" s="6">
        <f>SUM(E18:P18)</f>
        <v>56.4197583617</v>
      </c>
    </row>
    <row r="19" spans="3:17" s="17" customFormat="1" ht="12.75">
      <c r="C19" s="2" t="s">
        <v>65</v>
      </c>
      <c r="D19" s="18" t="s">
        <v>59</v>
      </c>
      <c r="E19" s="5">
        <v>0.094</v>
      </c>
      <c r="F19" s="5">
        <v>0.006</v>
      </c>
      <c r="G19" s="5">
        <v>0.023</v>
      </c>
      <c r="H19" s="5">
        <v>0.01</v>
      </c>
      <c r="I19" s="5">
        <v>0</v>
      </c>
      <c r="J19" s="5">
        <v>0.075</v>
      </c>
      <c r="K19" s="5">
        <v>0.155</v>
      </c>
      <c r="L19" s="5">
        <v>0.046</v>
      </c>
      <c r="M19" s="5">
        <v>0.014</v>
      </c>
      <c r="N19" s="5">
        <v>4.185</v>
      </c>
      <c r="O19" s="6">
        <v>47.5890198617</v>
      </c>
      <c r="P19" s="29">
        <v>0.443</v>
      </c>
      <c r="Q19" s="6">
        <f>SUM(E19:P19)</f>
        <v>52.6400198617</v>
      </c>
    </row>
    <row r="20" spans="3:17" s="17" customFormat="1" ht="12.75">
      <c r="C20" s="25"/>
      <c r="O20" s="24"/>
      <c r="P20" s="24"/>
      <c r="Q20" s="24"/>
    </row>
    <row r="21" spans="3:17" s="17" customFormat="1" ht="12.75">
      <c r="C21" s="23" t="s">
        <v>37</v>
      </c>
      <c r="D21" s="26" t="s">
        <v>38</v>
      </c>
      <c r="E21" s="20" t="s">
        <v>14</v>
      </c>
      <c r="F21" s="20" t="s">
        <v>15</v>
      </c>
      <c r="G21" s="20" t="s">
        <v>16</v>
      </c>
      <c r="H21" s="20" t="s">
        <v>17</v>
      </c>
      <c r="I21" s="20" t="s">
        <v>18</v>
      </c>
      <c r="J21" s="20" t="s">
        <v>19</v>
      </c>
      <c r="K21" s="20" t="s">
        <v>22</v>
      </c>
      <c r="L21" s="20" t="s">
        <v>33</v>
      </c>
      <c r="M21" s="20" t="s">
        <v>21</v>
      </c>
      <c r="N21" s="20" t="s">
        <v>24</v>
      </c>
      <c r="O21" s="20" t="s">
        <v>25</v>
      </c>
      <c r="P21" s="19" t="s">
        <v>26</v>
      </c>
      <c r="Q21" s="20" t="s">
        <v>29</v>
      </c>
    </row>
    <row r="22" spans="3:17" s="17" customFormat="1" ht="12.75">
      <c r="C22" s="5" t="s">
        <v>0</v>
      </c>
      <c r="D22" s="28" t="s">
        <v>61</v>
      </c>
      <c r="E22" s="5">
        <v>0.053</v>
      </c>
      <c r="F22" s="5">
        <v>3.446</v>
      </c>
      <c r="G22" s="5">
        <v>0.144</v>
      </c>
      <c r="H22" s="5">
        <v>3.675</v>
      </c>
      <c r="I22" s="5">
        <v>0.79</v>
      </c>
      <c r="J22" s="5">
        <v>0</v>
      </c>
      <c r="K22" s="5">
        <v>0</v>
      </c>
      <c r="L22" s="5">
        <v>3.768</v>
      </c>
      <c r="M22" s="5">
        <v>0</v>
      </c>
      <c r="N22" s="5">
        <v>4.797</v>
      </c>
      <c r="O22" s="6">
        <v>41.257663281</v>
      </c>
      <c r="P22" s="29">
        <v>0</v>
      </c>
      <c r="Q22" s="6">
        <f>SUM(E22:P22)</f>
        <v>57.930663281</v>
      </c>
    </row>
    <row r="23" spans="3:17" s="17" customFormat="1" ht="12.75">
      <c r="C23" s="5" t="s">
        <v>0</v>
      </c>
      <c r="D23" s="28" t="s">
        <v>61</v>
      </c>
      <c r="E23" s="5">
        <v>0</v>
      </c>
      <c r="F23" s="5">
        <v>3.807</v>
      </c>
      <c r="G23" s="5">
        <v>0.098</v>
      </c>
      <c r="H23" s="5">
        <v>5.745</v>
      </c>
      <c r="I23" s="5">
        <v>0.856</v>
      </c>
      <c r="J23" s="5">
        <v>0.211</v>
      </c>
      <c r="K23" s="5">
        <v>0.01</v>
      </c>
      <c r="L23" s="5">
        <v>4.595</v>
      </c>
      <c r="M23" s="5">
        <v>0</v>
      </c>
      <c r="N23" s="5">
        <v>4.313</v>
      </c>
      <c r="O23" s="6">
        <v>35.214823602</v>
      </c>
      <c r="P23" s="29">
        <v>0</v>
      </c>
      <c r="Q23" s="6">
        <f>SUM(E23:P23)</f>
        <v>54.849823602</v>
      </c>
    </row>
    <row r="24" spans="3:17" s="17" customFormat="1" ht="12.75">
      <c r="C24" s="5" t="s">
        <v>0</v>
      </c>
      <c r="D24" s="28" t="s">
        <v>61</v>
      </c>
      <c r="E24" s="5">
        <v>0.058</v>
      </c>
      <c r="F24" s="5">
        <v>0.068</v>
      </c>
      <c r="G24" s="5">
        <v>0.344</v>
      </c>
      <c r="H24" s="5">
        <v>0</v>
      </c>
      <c r="I24" s="5">
        <v>0.136</v>
      </c>
      <c r="J24" s="5">
        <v>0.266</v>
      </c>
      <c r="K24" s="5">
        <v>0.018</v>
      </c>
      <c r="L24" s="5">
        <v>0</v>
      </c>
      <c r="M24" s="5">
        <v>0</v>
      </c>
      <c r="N24" s="5">
        <v>8.118</v>
      </c>
      <c r="O24" s="6">
        <v>45.63028746</v>
      </c>
      <c r="P24" s="29">
        <v>0</v>
      </c>
      <c r="Q24" s="6">
        <f>SUM(E24:P24)</f>
        <v>54.63828746</v>
      </c>
    </row>
    <row r="25" spans="3:17" s="17" customFormat="1" ht="12.75">
      <c r="C25" s="5" t="s">
        <v>0</v>
      </c>
      <c r="D25" s="28" t="s">
        <v>61</v>
      </c>
      <c r="E25" s="5">
        <v>0.064</v>
      </c>
      <c r="F25" s="5">
        <v>0.117</v>
      </c>
      <c r="G25" s="5">
        <v>0.333</v>
      </c>
      <c r="H25" s="5">
        <v>0</v>
      </c>
      <c r="I25" s="5">
        <v>0.12</v>
      </c>
      <c r="J25" s="5">
        <v>0</v>
      </c>
      <c r="K25" s="5">
        <v>0.035</v>
      </c>
      <c r="L25" s="5">
        <v>0</v>
      </c>
      <c r="M25" s="5">
        <v>0.019</v>
      </c>
      <c r="N25" s="5">
        <v>8.258</v>
      </c>
      <c r="O25" s="6">
        <v>46.61014722</v>
      </c>
      <c r="P25" s="29">
        <v>0</v>
      </c>
      <c r="Q25" s="6">
        <f>SUM(E25:P25)</f>
        <v>55.55614722</v>
      </c>
    </row>
    <row r="26" s="17" customFormat="1" ht="12.75"/>
    <row r="27" s="17" customFormat="1" ht="12.75"/>
    <row r="28" s="17" customFormat="1" ht="12.75"/>
    <row r="29" s="17" customFormat="1" ht="12.75"/>
    <row r="30" s="17" customFormat="1" ht="12.75"/>
    <row r="31" s="17" customFormat="1" ht="12.75"/>
    <row r="32" s="17" customFormat="1" ht="12.75"/>
    <row r="33" s="17" customFormat="1" ht="12.75"/>
    <row r="34" s="17" customFormat="1" ht="12.75"/>
    <row r="35" s="17" customFormat="1" ht="12.75"/>
    <row r="36" s="17" customFormat="1" ht="12.75"/>
    <row r="37" s="17" customFormat="1" ht="12.75"/>
    <row r="38" s="17" customFormat="1" ht="12.75"/>
    <row r="39" s="17" customFormat="1" ht="12.75"/>
    <row r="40" s="17" customFormat="1" ht="12.75"/>
    <row r="41" s="17" customFormat="1" ht="12.75"/>
    <row r="42" s="17" customFormat="1" ht="12.75"/>
    <row r="43" s="17" customFormat="1" ht="12.75"/>
    <row r="44" s="17" customFormat="1" ht="12.75"/>
    <row r="45" s="17" customFormat="1" ht="12.75"/>
    <row r="46" s="17" customFormat="1" ht="12.75"/>
    <row r="47" s="17" customFormat="1" ht="12.75"/>
    <row r="48" s="17" customFormat="1" ht="12.75"/>
    <row r="49" s="17" customFormat="1" ht="12.75"/>
    <row r="50" s="17" customFormat="1" ht="12.75"/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V19"/>
  <sheetViews>
    <sheetView zoomScale="75" zoomScaleNormal="75" workbookViewId="0" topLeftCell="F1">
      <selection activeCell="R18" sqref="R18:V18"/>
    </sheetView>
  </sheetViews>
  <sheetFormatPr defaultColWidth="11.57421875" defaultRowHeight="12.75"/>
  <cols>
    <col min="1" max="12" width="11.57421875" style="5" customWidth="1"/>
    <col min="13" max="13" width="5.7109375" style="5" customWidth="1"/>
    <col min="14" max="16" width="11.57421875" style="5" customWidth="1"/>
    <col min="17" max="17" width="6.140625" style="5" customWidth="1"/>
    <col min="18" max="16384" width="11.57421875" style="5" customWidth="1"/>
  </cols>
  <sheetData>
    <row r="1" s="17" customFormat="1" ht="12.75"/>
    <row r="2" spans="3:8" s="17" customFormat="1" ht="15.75">
      <c r="C2" s="7" t="s">
        <v>96</v>
      </c>
      <c r="D2" s="8"/>
      <c r="E2" s="8"/>
      <c r="F2" s="8"/>
      <c r="H2" s="9" t="s">
        <v>93</v>
      </c>
    </row>
    <row r="3" spans="3:7" s="17" customFormat="1" ht="12.75">
      <c r="C3" s="10" t="s">
        <v>94</v>
      </c>
      <c r="D3" s="10">
        <v>2004</v>
      </c>
      <c r="E3" s="8"/>
      <c r="F3" s="8"/>
      <c r="G3" s="8"/>
    </row>
    <row r="4" s="17" customFormat="1" ht="12.75"/>
    <row r="5" spans="3:22" s="17" customFormat="1" ht="12.75">
      <c r="C5" s="18" t="s">
        <v>37</v>
      </c>
      <c r="D5" s="5" t="s">
        <v>65</v>
      </c>
      <c r="E5" s="5" t="s">
        <v>65</v>
      </c>
      <c r="F5" s="5" t="s">
        <v>65</v>
      </c>
      <c r="G5" s="5" t="s">
        <v>0</v>
      </c>
      <c r="H5" s="5" t="s">
        <v>10</v>
      </c>
      <c r="I5" s="5" t="s">
        <v>10</v>
      </c>
      <c r="J5" s="5" t="s">
        <v>37</v>
      </c>
      <c r="K5" s="5" t="s">
        <v>10</v>
      </c>
      <c r="L5" s="5" t="s">
        <v>10</v>
      </c>
      <c r="N5" s="18" t="s">
        <v>37</v>
      </c>
      <c r="O5" s="5" t="s">
        <v>65</v>
      </c>
      <c r="P5" s="5" t="s">
        <v>65</v>
      </c>
      <c r="R5" s="18" t="s">
        <v>37</v>
      </c>
      <c r="S5" s="21" t="s">
        <v>0</v>
      </c>
      <c r="T5" s="21" t="s">
        <v>0</v>
      </c>
      <c r="U5" s="21" t="s">
        <v>0</v>
      </c>
      <c r="V5" s="21" t="s">
        <v>0</v>
      </c>
    </row>
    <row r="6" spans="3:22" s="17" customFormat="1" ht="12.75">
      <c r="C6" s="19" t="s">
        <v>38</v>
      </c>
      <c r="D6" s="20" t="s">
        <v>59</v>
      </c>
      <c r="E6" s="20" t="s">
        <v>59</v>
      </c>
      <c r="F6" s="20" t="s">
        <v>59</v>
      </c>
      <c r="G6" s="20" t="s">
        <v>60</v>
      </c>
      <c r="H6" s="20" t="s">
        <v>62</v>
      </c>
      <c r="I6" s="20" t="s">
        <v>62</v>
      </c>
      <c r="J6" s="20" t="s">
        <v>38</v>
      </c>
      <c r="K6" s="20" t="s">
        <v>63</v>
      </c>
      <c r="L6" s="20" t="s">
        <v>63</v>
      </c>
      <c r="N6" s="19" t="s">
        <v>38</v>
      </c>
      <c r="O6" s="20" t="s">
        <v>59</v>
      </c>
      <c r="P6" s="20" t="s">
        <v>59</v>
      </c>
      <c r="R6" s="19" t="s">
        <v>38</v>
      </c>
      <c r="S6" s="20" t="s">
        <v>61</v>
      </c>
      <c r="T6" s="20" t="s">
        <v>61</v>
      </c>
      <c r="U6" s="20" t="s">
        <v>61</v>
      </c>
      <c r="V6" s="20" t="s">
        <v>61</v>
      </c>
    </row>
    <row r="7" spans="3:22" s="17" customFormat="1" ht="15.75">
      <c r="C7" s="18" t="s">
        <v>42</v>
      </c>
      <c r="D7" s="5">
        <v>3.124</v>
      </c>
      <c r="E7" s="5">
        <v>3.034</v>
      </c>
      <c r="F7" s="5">
        <v>2.524</v>
      </c>
      <c r="G7" s="5">
        <v>1.972</v>
      </c>
      <c r="H7" s="5">
        <v>2.917</v>
      </c>
      <c r="I7" s="5">
        <v>3.518</v>
      </c>
      <c r="J7" s="5" t="s">
        <v>54</v>
      </c>
      <c r="K7" s="5">
        <v>3.687</v>
      </c>
      <c r="L7" s="5">
        <v>3.734</v>
      </c>
      <c r="N7" s="18" t="s">
        <v>14</v>
      </c>
      <c r="O7" s="5">
        <v>0</v>
      </c>
      <c r="P7" s="5">
        <v>0.094</v>
      </c>
      <c r="R7" s="18" t="s">
        <v>14</v>
      </c>
      <c r="S7" s="5">
        <v>0.053</v>
      </c>
      <c r="T7" s="5">
        <v>0</v>
      </c>
      <c r="U7" s="5">
        <v>0.058</v>
      </c>
      <c r="V7" s="5">
        <v>0.064</v>
      </c>
    </row>
    <row r="8" spans="3:22" s="17" customFormat="1" ht="15.75">
      <c r="C8" s="18" t="s">
        <v>97</v>
      </c>
      <c r="D8" s="5">
        <v>0</v>
      </c>
      <c r="E8" s="5">
        <v>0</v>
      </c>
      <c r="F8" s="5">
        <v>0.04</v>
      </c>
      <c r="G8" s="5">
        <v>0.359</v>
      </c>
      <c r="H8" s="5">
        <v>0.845</v>
      </c>
      <c r="I8" s="5">
        <v>1.147</v>
      </c>
      <c r="J8" s="5" t="s">
        <v>55</v>
      </c>
      <c r="K8" s="5">
        <v>0.361</v>
      </c>
      <c r="L8" s="5">
        <v>0.235</v>
      </c>
      <c r="N8" s="18" t="s">
        <v>15</v>
      </c>
      <c r="O8" s="5">
        <v>0</v>
      </c>
      <c r="P8" s="5">
        <v>0.006</v>
      </c>
      <c r="R8" s="18" t="s">
        <v>15</v>
      </c>
      <c r="S8" s="5">
        <v>3.446</v>
      </c>
      <c r="T8" s="5">
        <v>3.807</v>
      </c>
      <c r="U8" s="5">
        <v>0.068</v>
      </c>
      <c r="V8" s="5">
        <v>0.117</v>
      </c>
    </row>
    <row r="9" spans="3:22" s="17" customFormat="1" ht="12.75">
      <c r="C9" s="18" t="s">
        <v>40</v>
      </c>
      <c r="D9" s="5">
        <v>0.04</v>
      </c>
      <c r="E9" s="5">
        <v>0.004</v>
      </c>
      <c r="F9" s="5">
        <v>0.184</v>
      </c>
      <c r="G9" s="5">
        <v>0.349</v>
      </c>
      <c r="H9" s="5">
        <v>0.194</v>
      </c>
      <c r="I9" s="5">
        <v>0.235</v>
      </c>
      <c r="J9" s="5" t="s">
        <v>39</v>
      </c>
      <c r="K9" s="5">
        <v>0.632</v>
      </c>
      <c r="L9" s="5">
        <v>0.562</v>
      </c>
      <c r="N9" s="18" t="s">
        <v>16</v>
      </c>
      <c r="O9" s="5">
        <v>0.061</v>
      </c>
      <c r="P9" s="5">
        <v>0.023</v>
      </c>
      <c r="R9" s="18" t="s">
        <v>16</v>
      </c>
      <c r="S9" s="5">
        <v>0.144</v>
      </c>
      <c r="T9" s="5">
        <v>0.098</v>
      </c>
      <c r="U9" s="5">
        <v>0.344</v>
      </c>
      <c r="V9" s="5">
        <v>0.333</v>
      </c>
    </row>
    <row r="10" spans="3:22" s="17" customFormat="1" ht="15.75">
      <c r="C10" s="18" t="s">
        <v>43</v>
      </c>
      <c r="D10" s="5">
        <v>0.01</v>
      </c>
      <c r="E10" s="5">
        <v>0</v>
      </c>
      <c r="F10" s="5">
        <v>0.006</v>
      </c>
      <c r="G10" s="5">
        <v>0.118</v>
      </c>
      <c r="H10" s="5">
        <v>0</v>
      </c>
      <c r="I10" s="5">
        <v>0.021</v>
      </c>
      <c r="J10" s="5" t="s">
        <v>56</v>
      </c>
      <c r="K10" s="5">
        <v>0.071</v>
      </c>
      <c r="L10" s="5">
        <v>0.039</v>
      </c>
      <c r="N10" s="18" t="s">
        <v>17</v>
      </c>
      <c r="O10" s="5">
        <v>0.01</v>
      </c>
      <c r="P10" s="5">
        <v>0.01</v>
      </c>
      <c r="R10" s="18" t="s">
        <v>17</v>
      </c>
      <c r="S10" s="5">
        <v>3.675</v>
      </c>
      <c r="T10" s="5">
        <v>5.745</v>
      </c>
      <c r="U10" s="5">
        <v>0</v>
      </c>
      <c r="V10" s="5">
        <v>0</v>
      </c>
    </row>
    <row r="11" spans="3:22" s="17" customFormat="1" ht="12.75">
      <c r="C11" s="18" t="s">
        <v>41</v>
      </c>
      <c r="D11" s="5">
        <v>0.004</v>
      </c>
      <c r="E11" s="5">
        <v>0</v>
      </c>
      <c r="F11" s="5">
        <v>0</v>
      </c>
      <c r="G11" s="5">
        <v>0.145</v>
      </c>
      <c r="H11" s="5">
        <v>0.135</v>
      </c>
      <c r="I11" s="5">
        <v>0.145</v>
      </c>
      <c r="J11" s="5" t="s">
        <v>41</v>
      </c>
      <c r="K11" s="5" t="s">
        <v>52</v>
      </c>
      <c r="L11" s="5" t="s">
        <v>52</v>
      </c>
      <c r="N11" s="18" t="s">
        <v>18</v>
      </c>
      <c r="O11" s="5">
        <v>0.06</v>
      </c>
      <c r="P11" s="5">
        <v>0</v>
      </c>
      <c r="R11" s="18" t="s">
        <v>18</v>
      </c>
      <c r="S11" s="5">
        <v>0.79</v>
      </c>
      <c r="T11" s="5">
        <v>0.856</v>
      </c>
      <c r="U11" s="5">
        <v>0.136</v>
      </c>
      <c r="V11" s="5">
        <v>0.12</v>
      </c>
    </row>
    <row r="12" spans="3:22" s="17" customFormat="1" ht="15.75">
      <c r="C12" s="18" t="s">
        <v>98</v>
      </c>
      <c r="D12" s="5">
        <v>0</v>
      </c>
      <c r="E12" s="5">
        <v>0.067</v>
      </c>
      <c r="F12" s="5">
        <v>0</v>
      </c>
      <c r="G12" s="5">
        <v>0.028</v>
      </c>
      <c r="H12" s="5">
        <v>0</v>
      </c>
      <c r="I12" s="5">
        <v>0</v>
      </c>
      <c r="J12" s="5" t="s">
        <v>57</v>
      </c>
      <c r="K12" s="5" t="s">
        <v>52</v>
      </c>
      <c r="L12" s="5" t="s">
        <v>52</v>
      </c>
      <c r="N12" s="18" t="s">
        <v>19</v>
      </c>
      <c r="O12" s="5">
        <v>0.181</v>
      </c>
      <c r="P12" s="5">
        <v>0.075</v>
      </c>
      <c r="R12" s="18" t="s">
        <v>19</v>
      </c>
      <c r="S12" s="5">
        <v>0</v>
      </c>
      <c r="T12" s="5">
        <v>0.211</v>
      </c>
      <c r="U12" s="5">
        <v>0.266</v>
      </c>
      <c r="V12" s="5">
        <v>0</v>
      </c>
    </row>
    <row r="13" spans="3:22" s="17" customFormat="1" ht="15.75">
      <c r="C13" s="19" t="s">
        <v>48</v>
      </c>
      <c r="D13" s="33">
        <v>85.4081628183</v>
      </c>
      <c r="E13" s="33">
        <v>86.530699769</v>
      </c>
      <c r="F13" s="33">
        <v>85.3158975369</v>
      </c>
      <c r="G13" s="33">
        <v>83.5787740375</v>
      </c>
      <c r="H13" s="33">
        <v>83.4400499654</v>
      </c>
      <c r="I13" s="33">
        <v>83.1910584826</v>
      </c>
      <c r="J13" s="20" t="s">
        <v>8</v>
      </c>
      <c r="K13" s="33">
        <v>87.42083277740001</v>
      </c>
      <c r="L13" s="33">
        <v>87.62754344960001</v>
      </c>
      <c r="M13" s="24"/>
      <c r="N13" s="18" t="s">
        <v>22</v>
      </c>
      <c r="O13" s="5">
        <v>0.019</v>
      </c>
      <c r="P13" s="5">
        <v>0.155</v>
      </c>
      <c r="R13" s="18" t="s">
        <v>22</v>
      </c>
      <c r="S13" s="5">
        <v>0</v>
      </c>
      <c r="T13" s="5">
        <v>0.01</v>
      </c>
      <c r="U13" s="5">
        <v>0.018</v>
      </c>
      <c r="V13" s="5">
        <v>0.035</v>
      </c>
    </row>
    <row r="14" spans="3:22" s="17" customFormat="1" ht="12.75">
      <c r="C14" s="18" t="s">
        <v>29</v>
      </c>
      <c r="D14" s="6">
        <v>88.5861628183</v>
      </c>
      <c r="E14" s="6">
        <v>89.635699769</v>
      </c>
      <c r="F14" s="6">
        <v>88.0698975369</v>
      </c>
      <c r="G14" s="6">
        <v>86.5497740375</v>
      </c>
      <c r="H14" s="6">
        <v>87.53104996539999</v>
      </c>
      <c r="I14" s="6">
        <v>88.2570584826</v>
      </c>
      <c r="J14" s="5" t="s">
        <v>29</v>
      </c>
      <c r="K14" s="6">
        <v>92.17183277740001</v>
      </c>
      <c r="L14" s="6">
        <v>92.1975434496</v>
      </c>
      <c r="M14" s="24"/>
      <c r="N14" s="18" t="s">
        <v>33</v>
      </c>
      <c r="O14" s="5">
        <v>0</v>
      </c>
      <c r="P14" s="5">
        <v>0.046</v>
      </c>
      <c r="R14" s="18" t="s">
        <v>33</v>
      </c>
      <c r="S14" s="5">
        <v>3.768</v>
      </c>
      <c r="T14" s="5">
        <v>4.595</v>
      </c>
      <c r="U14" s="5">
        <v>0</v>
      </c>
      <c r="V14" s="5">
        <v>0</v>
      </c>
    </row>
    <row r="15" spans="14:22" s="17" customFormat="1" ht="12.75">
      <c r="N15" s="18" t="s">
        <v>21</v>
      </c>
      <c r="O15" s="5">
        <v>0</v>
      </c>
      <c r="P15" s="5">
        <v>0.014</v>
      </c>
      <c r="R15" s="18" t="s">
        <v>21</v>
      </c>
      <c r="S15" s="5">
        <v>0</v>
      </c>
      <c r="T15" s="5">
        <v>0</v>
      </c>
      <c r="U15" s="5">
        <v>0</v>
      </c>
      <c r="V15" s="5">
        <v>0.019</v>
      </c>
    </row>
    <row r="16" spans="14:22" s="17" customFormat="1" ht="12.75">
      <c r="N16" s="18" t="s">
        <v>24</v>
      </c>
      <c r="O16" s="5">
        <v>2.943</v>
      </c>
      <c r="P16" s="5">
        <v>4.185</v>
      </c>
      <c r="R16" s="18" t="s">
        <v>24</v>
      </c>
      <c r="S16" s="5">
        <v>4.797</v>
      </c>
      <c r="T16" s="5">
        <v>4.313</v>
      </c>
      <c r="U16" s="5">
        <v>8.118</v>
      </c>
      <c r="V16" s="5">
        <v>8.258</v>
      </c>
    </row>
    <row r="17" spans="14:22" s="17" customFormat="1" ht="12.75">
      <c r="N17" s="18" t="s">
        <v>25</v>
      </c>
      <c r="O17" s="6">
        <v>53.1457583617</v>
      </c>
      <c r="P17" s="6">
        <v>47.5890198617</v>
      </c>
      <c r="Q17" s="24"/>
      <c r="R17" s="29" t="s">
        <v>25</v>
      </c>
      <c r="S17" s="6">
        <v>41.257663281</v>
      </c>
      <c r="T17" s="6">
        <v>35.214823602</v>
      </c>
      <c r="U17" s="6">
        <v>45.63028746</v>
      </c>
      <c r="V17" s="6">
        <v>46.61014722</v>
      </c>
    </row>
    <row r="18" spans="14:22" s="17" customFormat="1" ht="12.75">
      <c r="N18" s="19" t="s">
        <v>26</v>
      </c>
      <c r="O18" s="20">
        <v>0</v>
      </c>
      <c r="P18" s="20">
        <v>0.443</v>
      </c>
      <c r="R18" s="19" t="s">
        <v>26</v>
      </c>
      <c r="S18" s="20">
        <v>0</v>
      </c>
      <c r="T18" s="20">
        <v>0</v>
      </c>
      <c r="U18" s="20">
        <v>0</v>
      </c>
      <c r="V18" s="20">
        <v>0</v>
      </c>
    </row>
    <row r="19" spans="14:22" s="17" customFormat="1" ht="12.75">
      <c r="N19" s="18" t="s">
        <v>29</v>
      </c>
      <c r="O19" s="6">
        <v>56.4197583617</v>
      </c>
      <c r="P19" s="6">
        <v>52.6400198617</v>
      </c>
      <c r="Q19" s="24"/>
      <c r="R19" s="18" t="s">
        <v>29</v>
      </c>
      <c r="S19" s="6">
        <v>57.930663281</v>
      </c>
      <c r="T19" s="6">
        <v>54.849823602</v>
      </c>
      <c r="U19" s="6">
        <v>54.63828746</v>
      </c>
      <c r="V19" s="6">
        <v>55.55614722</v>
      </c>
    </row>
    <row r="20" s="17" customFormat="1" ht="12.75"/>
    <row r="21" s="17" customFormat="1" ht="12.75"/>
    <row r="22" s="17" customFormat="1" ht="12.75"/>
    <row r="23" s="17" customFormat="1" ht="12.75"/>
    <row r="24" s="17" customFormat="1" ht="12.75"/>
    <row r="25" s="17" customFormat="1" ht="12.75"/>
    <row r="26" s="17" customFormat="1" ht="12.75"/>
    <row r="27" s="17" customFormat="1" ht="12.75"/>
    <row r="28" s="17" customFormat="1" ht="12.75"/>
    <row r="29" s="17" customFormat="1" ht="12.75"/>
    <row r="30" s="17" customFormat="1" ht="12.75"/>
    <row r="31" s="17" customFormat="1" ht="12.75"/>
    <row r="32" s="17" customFormat="1" ht="12.75"/>
    <row r="33" s="17" customFormat="1" ht="12.75"/>
    <row r="34" s="17" customFormat="1" ht="12.75"/>
    <row r="35" s="17" customFormat="1" ht="12.75"/>
    <row r="36" s="17" customFormat="1" ht="12.75"/>
    <row r="37" s="17" customFormat="1" ht="12.75"/>
    <row r="38" s="17" customFormat="1" ht="12.75"/>
    <row r="39" s="17" customFormat="1" ht="12.75"/>
    <row r="40" s="17" customFormat="1" ht="12.75"/>
    <row r="41" s="17" customFormat="1" ht="12.75"/>
    <row r="42" s="17" customFormat="1" ht="12.75"/>
    <row r="43" s="17" customFormat="1" ht="12.75"/>
    <row r="44" s="17" customFormat="1" ht="12.75"/>
    <row r="45" s="17" customFormat="1" ht="12.75"/>
    <row r="46" s="17" customFormat="1" ht="12.75"/>
    <row r="47" s="17" customFormat="1" ht="12.75"/>
    <row r="48" s="17" customFormat="1" ht="12.75"/>
    <row r="49" s="17" customFormat="1" ht="12.75"/>
    <row r="50" s="17" customFormat="1" ht="12.75"/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:W27"/>
  <sheetViews>
    <sheetView zoomScale="75" zoomScaleNormal="75" workbookViewId="0" topLeftCell="L1">
      <selection activeCell="R14" sqref="R14"/>
    </sheetView>
  </sheetViews>
  <sheetFormatPr defaultColWidth="11.421875" defaultRowHeight="12.75"/>
  <cols>
    <col min="1" max="1" width="11.421875" style="5" customWidth="1"/>
    <col min="2" max="2" width="7.00390625" style="5" customWidth="1"/>
    <col min="3" max="21" width="11.57421875" style="5" customWidth="1"/>
    <col min="22" max="22" width="13.8515625" style="5" customWidth="1"/>
    <col min="23" max="23" width="18.8515625" style="5" customWidth="1"/>
    <col min="24" max="16384" width="11.57421875" style="5" customWidth="1"/>
  </cols>
  <sheetData>
    <row r="1" s="17" customFormat="1" ht="12.75"/>
    <row r="2" spans="3:8" s="17" customFormat="1" ht="15.75">
      <c r="C2" s="7" t="s">
        <v>99</v>
      </c>
      <c r="D2" s="8"/>
      <c r="E2" s="8"/>
      <c r="F2" s="8"/>
      <c r="H2" s="9" t="s">
        <v>93</v>
      </c>
    </row>
    <row r="3" spans="3:7" s="17" customFormat="1" ht="12.75">
      <c r="C3" s="10" t="s">
        <v>94</v>
      </c>
      <c r="D3" s="10">
        <v>2004</v>
      </c>
      <c r="E3" s="8"/>
      <c r="F3" s="8"/>
      <c r="G3" s="8"/>
    </row>
    <row r="4" s="17" customFormat="1" ht="12.75"/>
    <row r="5" spans="3:23" s="17" customFormat="1" ht="15.75">
      <c r="C5" s="23" t="s">
        <v>37</v>
      </c>
      <c r="D5" s="26" t="s">
        <v>38</v>
      </c>
      <c r="E5" s="23" t="s">
        <v>42</v>
      </c>
      <c r="F5" s="23" t="s">
        <v>45</v>
      </c>
      <c r="G5" s="20" t="s">
        <v>40</v>
      </c>
      <c r="H5" s="23" t="s">
        <v>43</v>
      </c>
      <c r="I5" s="20" t="s">
        <v>41</v>
      </c>
      <c r="J5" s="23" t="s">
        <v>44</v>
      </c>
      <c r="K5" s="19" t="s">
        <v>7</v>
      </c>
      <c r="L5" s="19" t="s">
        <v>29</v>
      </c>
      <c r="M5" s="20" t="s">
        <v>1</v>
      </c>
      <c r="N5" s="20" t="s">
        <v>2</v>
      </c>
      <c r="O5" s="20" t="s">
        <v>3</v>
      </c>
      <c r="P5" s="20" t="s">
        <v>4</v>
      </c>
      <c r="Q5" s="20" t="s">
        <v>5</v>
      </c>
      <c r="R5" s="20" t="s">
        <v>6</v>
      </c>
      <c r="S5" s="19" t="s">
        <v>100</v>
      </c>
      <c r="T5" s="19" t="s">
        <v>29</v>
      </c>
      <c r="U5" s="20" t="s">
        <v>67</v>
      </c>
      <c r="V5" s="20" t="s">
        <v>76</v>
      </c>
      <c r="W5" s="20" t="s">
        <v>68</v>
      </c>
    </row>
    <row r="6" spans="3:23" s="17" customFormat="1" ht="12.75">
      <c r="C6" s="5" t="s">
        <v>69</v>
      </c>
      <c r="D6" s="18" t="s">
        <v>70</v>
      </c>
      <c r="E6" s="5">
        <v>0.729</v>
      </c>
      <c r="F6" s="5">
        <v>0.041</v>
      </c>
      <c r="G6" s="5">
        <v>0.03</v>
      </c>
      <c r="H6" s="5">
        <v>52.251</v>
      </c>
      <c r="I6" s="5">
        <v>9.905</v>
      </c>
      <c r="J6" s="5">
        <v>0.026</v>
      </c>
      <c r="K6" s="18">
        <v>35.55</v>
      </c>
      <c r="L6" s="18">
        <v>98.532</v>
      </c>
      <c r="M6" s="6">
        <v>0.018631187751603696</v>
      </c>
      <c r="N6" s="6">
        <v>0.00123496298517733</v>
      </c>
      <c r="O6" s="6">
        <v>0.0011429968217128183</v>
      </c>
      <c r="P6" s="6">
        <v>1.0042238251842763</v>
      </c>
      <c r="Q6" s="6">
        <v>0.21441651523674832</v>
      </c>
      <c r="R6" s="6">
        <v>0.0005253700455188492</v>
      </c>
      <c r="S6" s="29">
        <v>0.7598251419749628</v>
      </c>
      <c r="T6" s="29">
        <v>2</v>
      </c>
      <c r="U6" s="6">
        <v>0.9742416572117111</v>
      </c>
      <c r="V6" s="6">
        <v>6.047470358902457</v>
      </c>
      <c r="W6" s="6">
        <v>10.720825761837416</v>
      </c>
    </row>
    <row r="7" spans="3:23" s="17" customFormat="1" ht="12.75">
      <c r="C7" s="5" t="s">
        <v>69</v>
      </c>
      <c r="D7" s="18" t="s">
        <v>71</v>
      </c>
      <c r="E7" s="5">
        <v>0.498</v>
      </c>
      <c r="F7" s="5">
        <v>0.717</v>
      </c>
      <c r="G7" s="5">
        <v>0.001</v>
      </c>
      <c r="H7" s="5">
        <v>71.353</v>
      </c>
      <c r="I7" s="5">
        <v>0.327</v>
      </c>
      <c r="J7" s="5">
        <v>0.003</v>
      </c>
      <c r="K7" s="18">
        <v>20.399</v>
      </c>
      <c r="L7" s="18">
        <v>93.29799999999999</v>
      </c>
      <c r="M7" s="6">
        <v>0.013768012208118673</v>
      </c>
      <c r="N7" s="6">
        <v>0.023362436044292535</v>
      </c>
      <c r="O7" s="6">
        <v>4.121474846319477E-05</v>
      </c>
      <c r="P7" s="6">
        <v>1.4834640882057224</v>
      </c>
      <c r="Q7" s="6">
        <v>0.00765738338882636</v>
      </c>
      <c r="R7" s="6">
        <v>6.55755738516132E-05</v>
      </c>
      <c r="S7" s="29">
        <v>0.47164128983072545</v>
      </c>
      <c r="T7" s="29">
        <v>2</v>
      </c>
      <c r="U7" s="6">
        <v>0.47929867321955183</v>
      </c>
      <c r="V7" s="6">
        <v>7.017892212445827</v>
      </c>
      <c r="W7" s="6">
        <v>0.382869169441318</v>
      </c>
    </row>
    <row r="8" spans="3:23" s="17" customFormat="1" ht="12.75">
      <c r="C8" s="5" t="s">
        <v>69</v>
      </c>
      <c r="D8" s="18" t="s">
        <v>71</v>
      </c>
      <c r="E8" s="5">
        <v>0.204</v>
      </c>
      <c r="F8" s="5">
        <v>0.267</v>
      </c>
      <c r="G8" s="5">
        <v>0</v>
      </c>
      <c r="H8" s="5">
        <v>62.155</v>
      </c>
      <c r="I8" s="5">
        <v>0.908</v>
      </c>
      <c r="J8" s="5">
        <v>0</v>
      </c>
      <c r="K8" s="18">
        <v>30.068</v>
      </c>
      <c r="L8" s="18">
        <v>93.602</v>
      </c>
      <c r="M8" s="6">
        <v>0.005575699121083855</v>
      </c>
      <c r="N8" s="6">
        <v>0.008600773172347316</v>
      </c>
      <c r="O8" s="6">
        <v>0</v>
      </c>
      <c r="P8" s="6">
        <v>1.2775212523774504</v>
      </c>
      <c r="Q8" s="6">
        <v>0.021020631102209017</v>
      </c>
      <c r="R8" s="6">
        <v>0</v>
      </c>
      <c r="S8" s="29">
        <v>0.6872816442269093</v>
      </c>
      <c r="T8" s="29">
        <v>2</v>
      </c>
      <c r="U8" s="6">
        <v>0.7083022753291183</v>
      </c>
      <c r="V8" s="6">
        <v>6.574794676169415</v>
      </c>
      <c r="W8" s="6">
        <v>1.0510315551104508</v>
      </c>
    </row>
    <row r="9" spans="3:23" s="17" customFormat="1" ht="12.75">
      <c r="C9" s="5" t="s">
        <v>69</v>
      </c>
      <c r="D9" s="18" t="s">
        <v>71</v>
      </c>
      <c r="E9" s="5">
        <v>0.273</v>
      </c>
      <c r="F9" s="5">
        <v>0.141</v>
      </c>
      <c r="G9" s="5">
        <v>0</v>
      </c>
      <c r="H9" s="5">
        <v>59.158</v>
      </c>
      <c r="I9" s="5">
        <v>3.951</v>
      </c>
      <c r="J9" s="5">
        <v>0</v>
      </c>
      <c r="K9" s="18">
        <v>30.523</v>
      </c>
      <c r="L9" s="18">
        <v>94.046</v>
      </c>
      <c r="M9" s="6">
        <v>0.007398435175776723</v>
      </c>
      <c r="N9" s="6">
        <v>0.004503533614799554</v>
      </c>
      <c r="O9" s="6">
        <v>0</v>
      </c>
      <c r="P9" s="6">
        <v>1.205628786872829</v>
      </c>
      <c r="Q9" s="6">
        <v>0.09069325625088372</v>
      </c>
      <c r="R9" s="6">
        <v>0</v>
      </c>
      <c r="S9" s="29">
        <v>0.6917759880857108</v>
      </c>
      <c r="T9" s="29">
        <v>2</v>
      </c>
      <c r="U9" s="6">
        <v>0.7824692443365946</v>
      </c>
      <c r="V9" s="6">
        <v>6.43055797771201</v>
      </c>
      <c r="W9" s="6">
        <v>4.534662812544186</v>
      </c>
    </row>
    <row r="10" spans="3:23" s="17" customFormat="1" ht="12.75">
      <c r="C10" s="5" t="s">
        <v>69</v>
      </c>
      <c r="D10" s="18" t="s">
        <v>71</v>
      </c>
      <c r="E10" s="5">
        <v>0.368</v>
      </c>
      <c r="F10" s="5">
        <v>0.49</v>
      </c>
      <c r="G10" s="5">
        <v>0.014</v>
      </c>
      <c r="H10" s="5">
        <v>57.489</v>
      </c>
      <c r="I10" s="5">
        <v>0.584</v>
      </c>
      <c r="J10" s="5">
        <v>0.01</v>
      </c>
      <c r="K10" s="18">
        <v>33.23</v>
      </c>
      <c r="L10" s="18">
        <v>92.185</v>
      </c>
      <c r="M10" s="6">
        <v>0.010152935744998124</v>
      </c>
      <c r="N10" s="6">
        <v>0.015932978466719042</v>
      </c>
      <c r="O10" s="6">
        <v>0.000575814515534079</v>
      </c>
      <c r="P10" s="6">
        <v>1.1927556253799623</v>
      </c>
      <c r="Q10" s="6">
        <v>0.013647320964769047</v>
      </c>
      <c r="R10" s="6">
        <v>0.00021813369922290133</v>
      </c>
      <c r="S10" s="29">
        <v>0.7667171912287947</v>
      </c>
      <c r="T10" s="29">
        <v>2</v>
      </c>
      <c r="U10" s="6">
        <v>0.7803645121935637</v>
      </c>
      <c r="V10" s="6">
        <v>6.421968234415864</v>
      </c>
      <c r="W10" s="6">
        <v>0.6823660482384524</v>
      </c>
    </row>
    <row r="11" spans="3:23" s="17" customFormat="1" ht="12.75">
      <c r="C11" s="5" t="s">
        <v>69</v>
      </c>
      <c r="D11" s="18" t="s">
        <v>72</v>
      </c>
      <c r="E11" s="5">
        <v>0.197</v>
      </c>
      <c r="F11" s="5">
        <v>0.156</v>
      </c>
      <c r="G11" s="5">
        <v>0.021</v>
      </c>
      <c r="H11" s="5">
        <v>59.91</v>
      </c>
      <c r="I11" s="5">
        <v>2.806</v>
      </c>
      <c r="J11" s="5">
        <v>0</v>
      </c>
      <c r="K11" s="18">
        <v>30.136</v>
      </c>
      <c r="L11" s="18">
        <v>93.226</v>
      </c>
      <c r="M11" s="6">
        <v>0.0053939790862460426</v>
      </c>
      <c r="N11" s="6">
        <v>0.005034133177931948</v>
      </c>
      <c r="O11" s="6">
        <v>0.0008571820752698956</v>
      </c>
      <c r="P11" s="6">
        <v>1.2335741268885216</v>
      </c>
      <c r="Q11" s="6">
        <v>0.06507608808212895</v>
      </c>
      <c r="R11" s="6">
        <v>0</v>
      </c>
      <c r="S11" s="29">
        <v>0.6900644906899016</v>
      </c>
      <c r="T11" s="29">
        <v>2</v>
      </c>
      <c r="U11" s="6">
        <v>0.7551405787720306</v>
      </c>
      <c r="V11" s="6">
        <v>6.482970345127468</v>
      </c>
      <c r="W11" s="6">
        <v>3.2538044041064476</v>
      </c>
    </row>
    <row r="12" spans="3:23" s="17" customFormat="1" ht="12.75">
      <c r="C12" s="5" t="s">
        <v>69</v>
      </c>
      <c r="D12" s="18" t="s">
        <v>72</v>
      </c>
      <c r="E12" s="5">
        <v>0.15</v>
      </c>
      <c r="F12" s="5">
        <v>0.104</v>
      </c>
      <c r="G12" s="5">
        <v>0</v>
      </c>
      <c r="H12" s="5">
        <v>60.421</v>
      </c>
      <c r="I12" s="5">
        <v>3.083</v>
      </c>
      <c r="J12" s="5">
        <v>0</v>
      </c>
      <c r="K12" s="18">
        <v>30.026</v>
      </c>
      <c r="L12" s="18">
        <v>93.78399999999999</v>
      </c>
      <c r="M12" s="6">
        <v>0.004085427881423119</v>
      </c>
      <c r="N12" s="6">
        <v>0.003338387141061219</v>
      </c>
      <c r="O12" s="6">
        <v>0</v>
      </c>
      <c r="P12" s="6">
        <v>1.2375338826415507</v>
      </c>
      <c r="Q12" s="6">
        <v>0.07112307968424957</v>
      </c>
      <c r="R12" s="6">
        <v>0</v>
      </c>
      <c r="S12" s="29">
        <v>0.6839192226517152</v>
      </c>
      <c r="T12" s="29">
        <v>2</v>
      </c>
      <c r="U12" s="6">
        <v>0.7550423023359648</v>
      </c>
      <c r="V12" s="6">
        <v>6.486577008187009</v>
      </c>
      <c r="W12" s="6">
        <v>3.5561539842124783</v>
      </c>
    </row>
    <row r="13" spans="3:23" s="17" customFormat="1" ht="12.75">
      <c r="C13" s="5" t="s">
        <v>69</v>
      </c>
      <c r="D13" s="18" t="s">
        <v>72</v>
      </c>
      <c r="E13" s="5">
        <v>0.205</v>
      </c>
      <c r="F13" s="5">
        <v>0.249</v>
      </c>
      <c r="G13" s="5">
        <v>0.066</v>
      </c>
      <c r="H13" s="5">
        <v>58.991</v>
      </c>
      <c r="I13" s="5">
        <v>2.86</v>
      </c>
      <c r="J13" s="5">
        <v>0</v>
      </c>
      <c r="K13" s="18">
        <v>30.532</v>
      </c>
      <c r="L13" s="18">
        <v>92.903</v>
      </c>
      <c r="M13" s="6">
        <v>0.0056229922133539225</v>
      </c>
      <c r="N13" s="6">
        <v>0.008049521010872075</v>
      </c>
      <c r="O13" s="6">
        <v>0.0026987851425492202</v>
      </c>
      <c r="P13" s="6">
        <v>1.2168086252208816</v>
      </c>
      <c r="Q13" s="6">
        <v>0.06644623742873128</v>
      </c>
      <c r="R13" s="6">
        <v>0</v>
      </c>
      <c r="S13" s="29">
        <v>0.7003738389836118</v>
      </c>
      <c r="T13" s="29">
        <v>2</v>
      </c>
      <c r="U13" s="6">
        <v>0.7668200764123431</v>
      </c>
      <c r="V13" s="6">
        <v>6.4529127558793435</v>
      </c>
      <c r="W13" s="6">
        <v>3.322311871436564</v>
      </c>
    </row>
    <row r="14" spans="3:23" s="17" customFormat="1" ht="12.75">
      <c r="C14" s="5" t="s">
        <v>69</v>
      </c>
      <c r="D14" s="18" t="s">
        <v>72</v>
      </c>
      <c r="E14" s="5">
        <v>0.157</v>
      </c>
      <c r="F14" s="5">
        <v>0.184</v>
      </c>
      <c r="G14" s="5">
        <v>0</v>
      </c>
      <c r="H14" s="5">
        <v>59.206</v>
      </c>
      <c r="I14" s="5">
        <v>4.83</v>
      </c>
      <c r="J14" s="5">
        <v>0.027</v>
      </c>
      <c r="K14" s="18">
        <v>30.157</v>
      </c>
      <c r="L14" s="18">
        <v>94.561</v>
      </c>
      <c r="M14" s="6">
        <v>0.004230098353873808</v>
      </c>
      <c r="N14" s="6">
        <v>0.005842863036063224</v>
      </c>
      <c r="O14" s="6">
        <v>0</v>
      </c>
      <c r="P14" s="6">
        <v>1.1996082223986657</v>
      </c>
      <c r="Q14" s="6">
        <v>0.11022717653680329</v>
      </c>
      <c r="R14" s="6">
        <v>0.0005751664196980437</v>
      </c>
      <c r="S14" s="29">
        <v>0.6795164732548957</v>
      </c>
      <c r="T14" s="29">
        <v>2</v>
      </c>
      <c r="U14" s="6">
        <v>0.789743649791699</v>
      </c>
      <c r="V14" s="6">
        <v>6.41409467096084</v>
      </c>
      <c r="W14" s="6">
        <v>5.511358826840165</v>
      </c>
    </row>
    <row r="15" spans="3:23" s="17" customFormat="1" ht="12.75">
      <c r="C15" s="5" t="s">
        <v>69</v>
      </c>
      <c r="D15" s="18" t="s">
        <v>72</v>
      </c>
      <c r="E15" s="5">
        <v>0.841</v>
      </c>
      <c r="F15" s="5">
        <v>0.456</v>
      </c>
      <c r="G15" s="5">
        <v>0.04</v>
      </c>
      <c r="H15" s="5">
        <v>59.525</v>
      </c>
      <c r="I15" s="5">
        <v>4.409</v>
      </c>
      <c r="J15" s="5">
        <v>0</v>
      </c>
      <c r="K15" s="18">
        <v>28.092</v>
      </c>
      <c r="L15" s="18">
        <v>93.363</v>
      </c>
      <c r="M15" s="6">
        <v>0.022906434042421483</v>
      </c>
      <c r="N15" s="6">
        <v>0.0146380559475078</v>
      </c>
      <c r="O15" s="6">
        <v>0.0016241728079705163</v>
      </c>
      <c r="P15" s="6">
        <v>1.2192248173116722</v>
      </c>
      <c r="Q15" s="6">
        <v>0.10171671553903922</v>
      </c>
      <c r="R15" s="6">
        <v>0</v>
      </c>
      <c r="S15" s="29">
        <v>0.639889804351389</v>
      </c>
      <c r="T15" s="29">
        <v>2</v>
      </c>
      <c r="U15" s="6">
        <v>0.7416065198904283</v>
      </c>
      <c r="V15" s="6">
        <v>6.498900558655695</v>
      </c>
      <c r="W15" s="6">
        <v>5.085835776951961</v>
      </c>
    </row>
    <row r="16" spans="3:23" s="17" customFormat="1" ht="12.75">
      <c r="C16" s="5" t="s">
        <v>69</v>
      </c>
      <c r="D16" s="18" t="s">
        <v>72</v>
      </c>
      <c r="E16" s="5">
        <v>0.272</v>
      </c>
      <c r="F16" s="5">
        <v>0.186</v>
      </c>
      <c r="G16" s="5">
        <v>0</v>
      </c>
      <c r="H16" s="5">
        <v>60.008</v>
      </c>
      <c r="I16" s="5">
        <v>6.213</v>
      </c>
      <c r="J16" s="5">
        <v>0.07</v>
      </c>
      <c r="K16" s="18">
        <v>27.457</v>
      </c>
      <c r="L16" s="18">
        <v>94.20599999999999</v>
      </c>
      <c r="M16" s="6">
        <v>0.0073615147684448125</v>
      </c>
      <c r="N16" s="6">
        <v>0.0059329173461139225</v>
      </c>
      <c r="O16" s="6">
        <v>0</v>
      </c>
      <c r="P16" s="6">
        <v>1.2213224388725061</v>
      </c>
      <c r="Q16" s="6">
        <v>0.14242636054409127</v>
      </c>
      <c r="R16" s="6">
        <v>0.001497873954151484</v>
      </c>
      <c r="S16" s="29">
        <v>0.6214588945146925</v>
      </c>
      <c r="T16" s="29">
        <v>2</v>
      </c>
      <c r="U16" s="6">
        <v>0.7638852550587838</v>
      </c>
      <c r="V16" s="6">
        <v>6.464798698582167</v>
      </c>
      <c r="W16" s="6">
        <v>7.1213180272045635</v>
      </c>
    </row>
    <row r="17" spans="3:23" s="17" customFormat="1" ht="12.75">
      <c r="C17" s="5" t="s">
        <v>69</v>
      </c>
      <c r="D17" s="18" t="s">
        <v>72</v>
      </c>
      <c r="E17" s="5">
        <v>0.116</v>
      </c>
      <c r="F17" s="5">
        <v>0.188</v>
      </c>
      <c r="G17" s="5">
        <v>0.049</v>
      </c>
      <c r="H17" s="5">
        <v>59.937</v>
      </c>
      <c r="I17" s="5">
        <v>4.422</v>
      </c>
      <c r="J17" s="5">
        <v>0.03</v>
      </c>
      <c r="K17" s="18">
        <v>29.448</v>
      </c>
      <c r="L17" s="18">
        <v>94.19</v>
      </c>
      <c r="M17" s="6">
        <v>0.003140215162608894</v>
      </c>
      <c r="N17" s="6">
        <v>0.005998136384961838</v>
      </c>
      <c r="O17" s="6">
        <v>0.001977462475669122</v>
      </c>
      <c r="P17" s="6">
        <v>1.2201671228143547</v>
      </c>
      <c r="Q17" s="6">
        <v>0.10139368212653473</v>
      </c>
      <c r="R17" s="6">
        <v>0.0006420984435419584</v>
      </c>
      <c r="S17" s="29">
        <v>0.6666812825923287</v>
      </c>
      <c r="T17" s="29">
        <v>2</v>
      </c>
      <c r="U17" s="6">
        <v>0.7680749647188635</v>
      </c>
      <c r="V17" s="6">
        <v>6.453254910782431</v>
      </c>
      <c r="W17" s="6">
        <v>5.069684106326736</v>
      </c>
    </row>
    <row r="18" spans="3:23" s="17" customFormat="1" ht="12.75">
      <c r="C18" s="5" t="s">
        <v>69</v>
      </c>
      <c r="D18" s="18" t="s">
        <v>58</v>
      </c>
      <c r="E18" s="5">
        <v>0.038</v>
      </c>
      <c r="F18" s="5">
        <v>0.113</v>
      </c>
      <c r="G18" s="5">
        <v>0.059</v>
      </c>
      <c r="H18" s="5">
        <v>53.577</v>
      </c>
      <c r="I18" s="5">
        <v>5.431</v>
      </c>
      <c r="J18" s="5">
        <v>0</v>
      </c>
      <c r="K18" s="18">
        <v>38.718</v>
      </c>
      <c r="L18" s="18">
        <v>97.936</v>
      </c>
      <c r="M18" s="6">
        <v>0.0009802729476756265</v>
      </c>
      <c r="N18" s="6">
        <v>0.0034355710519991087</v>
      </c>
      <c r="O18" s="6">
        <v>0.0022689565886799133</v>
      </c>
      <c r="P18" s="6">
        <v>1.0393569231983661</v>
      </c>
      <c r="Q18" s="6">
        <v>0.11866809302822234</v>
      </c>
      <c r="R18" s="6">
        <v>0</v>
      </c>
      <c r="S18" s="29">
        <v>0.8352901831850571</v>
      </c>
      <c r="T18" s="29">
        <v>2</v>
      </c>
      <c r="U18" s="6">
        <v>0.9539582762132794</v>
      </c>
      <c r="V18" s="6">
        <v>6.084109963344083</v>
      </c>
      <c r="W18" s="6">
        <v>5.933404651411117</v>
      </c>
    </row>
    <row r="19" spans="3:23" s="17" customFormat="1" ht="12.75">
      <c r="C19" s="5" t="s">
        <v>69</v>
      </c>
      <c r="D19" s="18" t="s">
        <v>58</v>
      </c>
      <c r="E19" s="5">
        <v>0.175</v>
      </c>
      <c r="F19" s="5">
        <v>0.199</v>
      </c>
      <c r="G19" s="5">
        <v>0.098</v>
      </c>
      <c r="H19" s="5">
        <v>52.327</v>
      </c>
      <c r="I19" s="5">
        <v>6.014</v>
      </c>
      <c r="J19" s="5">
        <v>0</v>
      </c>
      <c r="K19" s="18">
        <v>39.927</v>
      </c>
      <c r="L19" s="18">
        <v>98.74</v>
      </c>
      <c r="M19" s="6">
        <v>0.004464809238976734</v>
      </c>
      <c r="N19" s="6">
        <v>0.005983771570940023</v>
      </c>
      <c r="O19" s="6">
        <v>0.003727362994565947</v>
      </c>
      <c r="P19" s="6">
        <v>1.0039534957355074</v>
      </c>
      <c r="Q19" s="6">
        <v>0.12996278901967664</v>
      </c>
      <c r="R19" s="6">
        <v>0</v>
      </c>
      <c r="S19" s="29">
        <v>0.851907771440333</v>
      </c>
      <c r="T19" s="29">
        <v>2</v>
      </c>
      <c r="U19" s="6">
        <v>0.9818705604600096</v>
      </c>
      <c r="V19" s="6">
        <v>6.022820381519908</v>
      </c>
      <c r="W19" s="6">
        <v>6.498139450983833</v>
      </c>
    </row>
    <row r="20" spans="3:23" s="17" customFormat="1" ht="12.75">
      <c r="C20" s="5" t="s">
        <v>69</v>
      </c>
      <c r="D20" s="18" t="s">
        <v>58</v>
      </c>
      <c r="E20" s="5">
        <v>0.047</v>
      </c>
      <c r="F20" s="5">
        <v>0.068</v>
      </c>
      <c r="G20" s="5">
        <v>0.043</v>
      </c>
      <c r="H20" s="5">
        <v>55.632</v>
      </c>
      <c r="I20" s="5">
        <v>6.238</v>
      </c>
      <c r="J20" s="5">
        <v>0</v>
      </c>
      <c r="K20" s="18">
        <v>36.616</v>
      </c>
      <c r="L20" s="18">
        <v>98.644</v>
      </c>
      <c r="M20" s="6">
        <v>0.0012061710931947408</v>
      </c>
      <c r="N20" s="6">
        <v>0.002056728854697345</v>
      </c>
      <c r="O20" s="6">
        <v>0.001645092292792226</v>
      </c>
      <c r="P20" s="6">
        <v>1.0736398720804006</v>
      </c>
      <c r="Q20" s="6">
        <v>0.13559609047496432</v>
      </c>
      <c r="R20" s="6">
        <v>0</v>
      </c>
      <c r="S20" s="29">
        <v>0.7858560452039506</v>
      </c>
      <c r="T20" s="29">
        <v>2</v>
      </c>
      <c r="U20" s="6">
        <v>0.9214521356789149</v>
      </c>
      <c r="V20" s="6">
        <v>6.151748815201888</v>
      </c>
      <c r="W20" s="6">
        <v>6.779804523748216</v>
      </c>
    </row>
    <row r="21" spans="3:23" s="17" customFormat="1" ht="12.75">
      <c r="C21" s="5" t="s">
        <v>69</v>
      </c>
      <c r="D21" s="18" t="s">
        <v>73</v>
      </c>
      <c r="E21" s="5">
        <v>0.001</v>
      </c>
      <c r="F21" s="5">
        <v>0.099</v>
      </c>
      <c r="G21" s="5">
        <v>0.046</v>
      </c>
      <c r="H21" s="5">
        <v>56.389</v>
      </c>
      <c r="I21" s="5">
        <v>4.417</v>
      </c>
      <c r="J21" s="5">
        <v>0</v>
      </c>
      <c r="K21" s="18">
        <v>35.863</v>
      </c>
      <c r="L21" s="18">
        <v>96.815</v>
      </c>
      <c r="M21" s="6">
        <v>2.6203839619078564E-05</v>
      </c>
      <c r="N21" s="6">
        <v>0.0030574347506013436</v>
      </c>
      <c r="O21" s="6">
        <v>0.001796939760572601</v>
      </c>
      <c r="P21" s="6">
        <v>1.1111743960890268</v>
      </c>
      <c r="Q21" s="6">
        <v>0.0980354330202964</v>
      </c>
      <c r="R21" s="6">
        <v>0</v>
      </c>
      <c r="S21" s="29">
        <v>0.7859095925398838</v>
      </c>
      <c r="T21" s="29">
        <v>2</v>
      </c>
      <c r="U21" s="6">
        <v>0.8839450255601802</v>
      </c>
      <c r="V21" s="6">
        <v>6.225458634607893</v>
      </c>
      <c r="W21" s="6">
        <v>4.90177165101482</v>
      </c>
    </row>
    <row r="22" spans="3:23" s="17" customFormat="1" ht="12.75">
      <c r="C22" s="5" t="s">
        <v>69</v>
      </c>
      <c r="D22" s="18" t="s">
        <v>73</v>
      </c>
      <c r="E22" s="5">
        <v>0.253</v>
      </c>
      <c r="F22" s="5">
        <v>0.095</v>
      </c>
      <c r="G22" s="5">
        <v>0.034</v>
      </c>
      <c r="H22" s="5">
        <v>60.503</v>
      </c>
      <c r="I22" s="5">
        <v>2.563</v>
      </c>
      <c r="J22" s="5">
        <v>0.018</v>
      </c>
      <c r="K22" s="18">
        <v>29.535</v>
      </c>
      <c r="L22" s="18">
        <v>93.001</v>
      </c>
      <c r="M22" s="6">
        <v>0.006950585115830338</v>
      </c>
      <c r="N22" s="6">
        <v>0.0030759659262461487</v>
      </c>
      <c r="O22" s="6">
        <v>0.001392484968834535</v>
      </c>
      <c r="P22" s="6">
        <v>1.2499730640458662</v>
      </c>
      <c r="Q22" s="6">
        <v>0.0596403509743923</v>
      </c>
      <c r="R22" s="6">
        <v>0.0003909779771844674</v>
      </c>
      <c r="S22" s="29">
        <v>0.6785765709916459</v>
      </c>
      <c r="T22" s="29">
        <v>2</v>
      </c>
      <c r="U22" s="6">
        <v>0.7382169219660382</v>
      </c>
      <c r="V22" s="6">
        <v>6.517314242226823</v>
      </c>
      <c r="W22" s="6">
        <v>2.982017548719615</v>
      </c>
    </row>
    <row r="23" spans="3:23" s="17" customFormat="1" ht="12.75">
      <c r="C23" s="5" t="s">
        <v>69</v>
      </c>
      <c r="D23" s="18" t="s">
        <v>74</v>
      </c>
      <c r="E23" s="5">
        <v>0.015</v>
      </c>
      <c r="F23" s="5">
        <v>0.038</v>
      </c>
      <c r="G23" s="5">
        <v>0</v>
      </c>
      <c r="H23" s="5">
        <v>52.994</v>
      </c>
      <c r="I23" s="5">
        <v>5.853</v>
      </c>
      <c r="J23" s="5">
        <v>0</v>
      </c>
      <c r="K23" s="18">
        <v>40.608</v>
      </c>
      <c r="L23" s="18">
        <v>99.508</v>
      </c>
      <c r="M23" s="6">
        <v>0.0003805672198640863</v>
      </c>
      <c r="N23" s="6">
        <v>0.0011362680242669142</v>
      </c>
      <c r="O23" s="6">
        <v>0</v>
      </c>
      <c r="P23" s="6">
        <v>1.0110897789691062</v>
      </c>
      <c r="Q23" s="6">
        <v>0.12577936047116942</v>
      </c>
      <c r="R23" s="6">
        <v>0</v>
      </c>
      <c r="S23" s="29">
        <v>0.8616140253155934</v>
      </c>
      <c r="T23" s="29">
        <v>2</v>
      </c>
      <c r="U23" s="6">
        <v>0.9873933857867628</v>
      </c>
      <c r="V23" s="6">
        <v>6.0240769604022075</v>
      </c>
      <c r="W23" s="6">
        <v>6.28896802355847</v>
      </c>
    </row>
    <row r="24" spans="3:23" s="17" customFormat="1" ht="12.75">
      <c r="C24" s="5" t="s">
        <v>10</v>
      </c>
      <c r="D24" s="18" t="s">
        <v>75</v>
      </c>
      <c r="E24" s="5">
        <v>1.724</v>
      </c>
      <c r="F24" s="5">
        <v>0.065</v>
      </c>
      <c r="G24" s="5">
        <v>0.01</v>
      </c>
      <c r="H24" s="5">
        <v>57.471</v>
      </c>
      <c r="I24" s="5">
        <v>7.59</v>
      </c>
      <c r="J24" s="5">
        <v>0.032</v>
      </c>
      <c r="K24" s="18">
        <v>27.109</v>
      </c>
      <c r="L24" s="18">
        <v>94.001</v>
      </c>
      <c r="M24" s="6">
        <v>0.04649434831328712</v>
      </c>
      <c r="N24" s="6">
        <v>0.0020660143331025756</v>
      </c>
      <c r="O24" s="6">
        <v>0.0004020440667718988</v>
      </c>
      <c r="P24" s="6">
        <v>1.1655597924895533</v>
      </c>
      <c r="Q24" s="6">
        <v>0.17337857084259783</v>
      </c>
      <c r="R24" s="6">
        <v>0.0006823258534129746</v>
      </c>
      <c r="S24" s="29">
        <v>0.6114169041012744</v>
      </c>
      <c r="T24" s="29">
        <v>2</v>
      </c>
      <c r="U24" s="6">
        <v>0.7847954749438721</v>
      </c>
      <c r="V24" s="6">
        <v>6.426856621792196</v>
      </c>
      <c r="W24" s="6">
        <v>8.668928542129892</v>
      </c>
    </row>
    <row r="25" spans="3:23" s="17" customFormat="1" ht="12.75">
      <c r="C25" s="5" t="s">
        <v>30</v>
      </c>
      <c r="D25" s="18" t="s">
        <v>64</v>
      </c>
      <c r="E25" s="5">
        <v>0.069</v>
      </c>
      <c r="F25" s="5">
        <v>0.076</v>
      </c>
      <c r="G25" s="5">
        <v>0.079</v>
      </c>
      <c r="H25" s="5">
        <v>50.881</v>
      </c>
      <c r="I25" s="5">
        <v>5.017</v>
      </c>
      <c r="J25" s="5">
        <v>0.042</v>
      </c>
      <c r="K25" s="18">
        <v>40.604</v>
      </c>
      <c r="L25" s="18">
        <v>96.768</v>
      </c>
      <c r="M25" s="6">
        <v>0.0017973659867381341</v>
      </c>
      <c r="N25" s="6">
        <v>0.0023332328944295124</v>
      </c>
      <c r="O25" s="6">
        <v>0.0030677874991940717</v>
      </c>
      <c r="P25" s="6">
        <v>0.9967034614569513</v>
      </c>
      <c r="Q25" s="6">
        <v>0.11069353801067872</v>
      </c>
      <c r="R25" s="6">
        <v>0.0008649991166275103</v>
      </c>
      <c r="S25" s="29">
        <v>0.8845396150353807</v>
      </c>
      <c r="T25" s="29">
        <v>2</v>
      </c>
      <c r="U25" s="6">
        <v>0.9952331530460594</v>
      </c>
      <c r="V25" s="6">
        <v>6.000199886898436</v>
      </c>
      <c r="W25" s="6">
        <v>5.534676900533936</v>
      </c>
    </row>
    <row r="26" spans="3:23" s="17" customFormat="1" ht="12.75">
      <c r="C26" s="5" t="s">
        <v>30</v>
      </c>
      <c r="D26" s="18" t="s">
        <v>64</v>
      </c>
      <c r="E26" s="5">
        <v>0.279</v>
      </c>
      <c r="F26" s="5">
        <v>0.047</v>
      </c>
      <c r="G26" s="5">
        <v>0.183</v>
      </c>
      <c r="H26" s="5">
        <v>51.198</v>
      </c>
      <c r="I26" s="5">
        <v>5.256</v>
      </c>
      <c r="J26" s="5">
        <v>0.005</v>
      </c>
      <c r="K26" s="18">
        <v>40.424</v>
      </c>
      <c r="L26" s="18">
        <v>96.768</v>
      </c>
      <c r="M26" s="6">
        <v>0.007212012154615706</v>
      </c>
      <c r="N26" s="6">
        <v>0.0014318818191629225</v>
      </c>
      <c r="O26" s="6">
        <v>0.0070520290140596974</v>
      </c>
      <c r="P26" s="6">
        <v>0.9952407341019849</v>
      </c>
      <c r="Q26" s="6">
        <v>0.11507959976346385</v>
      </c>
      <c r="R26" s="6">
        <v>0.0001021883052126687</v>
      </c>
      <c r="S26" s="29">
        <v>0.8738815548415</v>
      </c>
      <c r="T26" s="29">
        <v>2</v>
      </c>
      <c r="U26" s="6">
        <v>0.9889611546049638</v>
      </c>
      <c r="V26" s="6">
        <v>6.006439562637576</v>
      </c>
      <c r="W26" s="6">
        <v>5.753979988173192</v>
      </c>
    </row>
    <row r="27" spans="3:23" s="17" customFormat="1" ht="12.75">
      <c r="C27" s="5" t="s">
        <v>30</v>
      </c>
      <c r="D27" s="18" t="s">
        <v>64</v>
      </c>
      <c r="E27" s="5">
        <v>0</v>
      </c>
      <c r="F27" s="5">
        <v>0.084</v>
      </c>
      <c r="G27" s="5">
        <v>0.117</v>
      </c>
      <c r="H27" s="5">
        <v>53.164</v>
      </c>
      <c r="I27" s="5">
        <v>5.574</v>
      </c>
      <c r="J27" s="5">
        <v>0.015</v>
      </c>
      <c r="K27" s="18">
        <v>42.017</v>
      </c>
      <c r="L27" s="18">
        <v>100.971</v>
      </c>
      <c r="M27" s="6">
        <v>0</v>
      </c>
      <c r="N27" s="6">
        <v>0.0024711435090435606</v>
      </c>
      <c r="O27" s="6">
        <v>0.00435369726323025</v>
      </c>
      <c r="P27" s="6">
        <v>0.9979347838956969</v>
      </c>
      <c r="Q27" s="6">
        <v>0.11784721266363048</v>
      </c>
      <c r="R27" s="6">
        <v>0.0002960273351001187</v>
      </c>
      <c r="S27" s="29">
        <v>0.8770971353332987</v>
      </c>
      <c r="T27" s="29">
        <v>2</v>
      </c>
      <c r="U27" s="6">
        <v>0.9949443479969292</v>
      </c>
      <c r="V27" s="6">
        <v>5.998636738635538</v>
      </c>
      <c r="W27" s="6">
        <v>5.892360633181524</v>
      </c>
    </row>
    <row r="28" s="17" customFormat="1" ht="12.75"/>
    <row r="29" s="17" customFormat="1" ht="12.75"/>
    <row r="30" s="17" customFormat="1" ht="12.75"/>
    <row r="31" s="17" customFormat="1" ht="12.75"/>
    <row r="32" s="17" customFormat="1" ht="12.75"/>
    <row r="33" s="17" customFormat="1" ht="12.75"/>
    <row r="34" s="17" customFormat="1" ht="12.75"/>
    <row r="35" s="17" customFormat="1" ht="12.75"/>
    <row r="36" s="17" customFormat="1" ht="12.75"/>
    <row r="37" s="17" customFormat="1" ht="12.75"/>
    <row r="38" s="17" customFormat="1" ht="12.75"/>
    <row r="39" s="17" customFormat="1" ht="12.75"/>
    <row r="40" s="17" customFormat="1" ht="12.75"/>
    <row r="41" s="17" customFormat="1" ht="12.75"/>
    <row r="42" s="17" customFormat="1" ht="12.75"/>
    <row r="43" s="17" customFormat="1" ht="12.75"/>
    <row r="44" s="17" customFormat="1" ht="12.75"/>
    <row r="45" s="17" customFormat="1" ht="12.75"/>
    <row r="46" s="17" customFormat="1" ht="12.75"/>
    <row r="47" s="17" customFormat="1" ht="12.75"/>
    <row r="48" s="17" customFormat="1" ht="12.75"/>
    <row r="49" s="17" customFormat="1" ht="12.75"/>
    <row r="50" s="17" customFormat="1" ht="12.75"/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Y25"/>
  <sheetViews>
    <sheetView zoomScale="75" zoomScaleNormal="75" workbookViewId="0" topLeftCell="A1">
      <selection activeCell="F24" sqref="F24"/>
    </sheetView>
  </sheetViews>
  <sheetFormatPr defaultColWidth="11.421875" defaultRowHeight="12.75"/>
  <cols>
    <col min="1" max="2" width="11.421875" style="5" customWidth="1"/>
    <col min="3" max="3" width="18.28125" style="5" customWidth="1"/>
    <col min="4" max="16384" width="11.57421875" style="5" customWidth="1"/>
  </cols>
  <sheetData>
    <row r="1" s="17" customFormat="1" ht="12.75"/>
    <row r="2" spans="3:8" s="17" customFormat="1" ht="15.75">
      <c r="C2" s="7" t="s">
        <v>99</v>
      </c>
      <c r="D2" s="8"/>
      <c r="E2" s="8"/>
      <c r="F2" s="8"/>
      <c r="H2" s="9" t="s">
        <v>93</v>
      </c>
    </row>
    <row r="3" spans="3:7" s="17" customFormat="1" ht="12.75">
      <c r="C3" s="10" t="s">
        <v>94</v>
      </c>
      <c r="D3" s="10">
        <v>2004</v>
      </c>
      <c r="E3" s="8"/>
      <c r="F3" s="8"/>
      <c r="G3" s="8"/>
    </row>
    <row r="4" s="17" customFormat="1" ht="12.75"/>
    <row r="5" spans="3:25" s="17" customFormat="1" ht="12.75">
      <c r="C5" s="18" t="s">
        <v>37</v>
      </c>
      <c r="D5" s="5" t="s">
        <v>69</v>
      </c>
      <c r="E5" s="5" t="s">
        <v>69</v>
      </c>
      <c r="F5" s="5" t="s">
        <v>69</v>
      </c>
      <c r="G5" s="5" t="s">
        <v>69</v>
      </c>
      <c r="H5" s="5" t="s">
        <v>69</v>
      </c>
      <c r="I5" s="5" t="s">
        <v>69</v>
      </c>
      <c r="J5" s="5" t="s">
        <v>69</v>
      </c>
      <c r="K5" s="5" t="s">
        <v>69</v>
      </c>
      <c r="L5" s="5" t="s">
        <v>69</v>
      </c>
      <c r="M5" s="5" t="s">
        <v>69</v>
      </c>
      <c r="N5" s="5" t="s">
        <v>69</v>
      </c>
      <c r="O5" s="5" t="s">
        <v>69</v>
      </c>
      <c r="P5" s="5" t="s">
        <v>69</v>
      </c>
      <c r="Q5" s="5" t="s">
        <v>69</v>
      </c>
      <c r="R5" s="5" t="s">
        <v>69</v>
      </c>
      <c r="S5" s="5" t="s">
        <v>69</v>
      </c>
      <c r="T5" s="5" t="s">
        <v>69</v>
      </c>
      <c r="U5" s="5" t="s">
        <v>69</v>
      </c>
      <c r="V5" s="5" t="s">
        <v>10</v>
      </c>
      <c r="W5" s="5" t="s">
        <v>30</v>
      </c>
      <c r="X5" s="5" t="s">
        <v>30</v>
      </c>
      <c r="Y5" s="5" t="s">
        <v>30</v>
      </c>
    </row>
    <row r="6" spans="3:25" s="17" customFormat="1" ht="12.75">
      <c r="C6" s="19" t="s">
        <v>38</v>
      </c>
      <c r="D6" s="20" t="s">
        <v>70</v>
      </c>
      <c r="E6" s="20" t="s">
        <v>71</v>
      </c>
      <c r="F6" s="20" t="s">
        <v>71</v>
      </c>
      <c r="G6" s="20" t="s">
        <v>71</v>
      </c>
      <c r="H6" s="20" t="s">
        <v>71</v>
      </c>
      <c r="I6" s="20" t="s">
        <v>72</v>
      </c>
      <c r="J6" s="20" t="s">
        <v>72</v>
      </c>
      <c r="K6" s="20" t="s">
        <v>72</v>
      </c>
      <c r="L6" s="20" t="s">
        <v>72</v>
      </c>
      <c r="M6" s="20" t="s">
        <v>72</v>
      </c>
      <c r="N6" s="20" t="s">
        <v>72</v>
      </c>
      <c r="O6" s="20" t="s">
        <v>72</v>
      </c>
      <c r="P6" s="20" t="s">
        <v>58</v>
      </c>
      <c r="Q6" s="20" t="s">
        <v>58</v>
      </c>
      <c r="R6" s="20" t="s">
        <v>58</v>
      </c>
      <c r="S6" s="20" t="s">
        <v>73</v>
      </c>
      <c r="T6" s="20" t="s">
        <v>73</v>
      </c>
      <c r="U6" s="20" t="s">
        <v>74</v>
      </c>
      <c r="V6" s="20" t="s">
        <v>75</v>
      </c>
      <c r="W6" s="20" t="s">
        <v>64</v>
      </c>
      <c r="X6" s="20" t="s">
        <v>64</v>
      </c>
      <c r="Y6" s="20" t="s">
        <v>64</v>
      </c>
    </row>
    <row r="7" spans="3:25" s="17" customFormat="1" ht="15.75">
      <c r="C7" s="18" t="s">
        <v>42</v>
      </c>
      <c r="D7" s="5">
        <v>0.729</v>
      </c>
      <c r="E7" s="5">
        <v>0.498</v>
      </c>
      <c r="F7" s="5">
        <v>0.204</v>
      </c>
      <c r="G7" s="5">
        <v>0.273</v>
      </c>
      <c r="H7" s="5">
        <v>0.368</v>
      </c>
      <c r="I7" s="5">
        <v>0.197</v>
      </c>
      <c r="J7" s="5">
        <v>0.15</v>
      </c>
      <c r="K7" s="5">
        <v>0.205</v>
      </c>
      <c r="L7" s="5">
        <v>0.157</v>
      </c>
      <c r="M7" s="5">
        <v>0.841</v>
      </c>
      <c r="N7" s="5">
        <v>0.272</v>
      </c>
      <c r="O7" s="5">
        <v>0.116</v>
      </c>
      <c r="P7" s="5">
        <v>0.038</v>
      </c>
      <c r="Q7" s="5">
        <v>0.175</v>
      </c>
      <c r="R7" s="5">
        <v>0.047</v>
      </c>
      <c r="S7" s="5">
        <v>0.001</v>
      </c>
      <c r="T7" s="5">
        <v>0.253</v>
      </c>
      <c r="U7" s="5">
        <v>0.015</v>
      </c>
      <c r="V7" s="5">
        <v>1.724</v>
      </c>
      <c r="W7" s="5">
        <v>0.069</v>
      </c>
      <c r="X7" s="5">
        <v>0.279</v>
      </c>
      <c r="Y7" s="5">
        <v>0</v>
      </c>
    </row>
    <row r="8" spans="3:25" s="17" customFormat="1" ht="15.75">
      <c r="C8" s="18" t="s">
        <v>97</v>
      </c>
      <c r="D8" s="5">
        <v>0.041</v>
      </c>
      <c r="E8" s="5">
        <v>0.717</v>
      </c>
      <c r="F8" s="5">
        <v>0.267</v>
      </c>
      <c r="G8" s="5">
        <v>0.141</v>
      </c>
      <c r="H8" s="5">
        <v>0.49</v>
      </c>
      <c r="I8" s="5">
        <v>0.156</v>
      </c>
      <c r="J8" s="5">
        <v>0.104</v>
      </c>
      <c r="K8" s="5">
        <v>0.249</v>
      </c>
      <c r="L8" s="5">
        <v>0.184</v>
      </c>
      <c r="M8" s="5">
        <v>0.456</v>
      </c>
      <c r="N8" s="5">
        <v>0.186</v>
      </c>
      <c r="O8" s="5">
        <v>0.188</v>
      </c>
      <c r="P8" s="5">
        <v>0.113</v>
      </c>
      <c r="Q8" s="5">
        <v>0.199</v>
      </c>
      <c r="R8" s="5">
        <v>0.068</v>
      </c>
      <c r="S8" s="5">
        <v>0.099</v>
      </c>
      <c r="T8" s="5">
        <v>0.095</v>
      </c>
      <c r="U8" s="5">
        <v>0.038</v>
      </c>
      <c r="V8" s="5">
        <v>0.065</v>
      </c>
      <c r="W8" s="5">
        <v>0.076</v>
      </c>
      <c r="X8" s="5">
        <v>0.047</v>
      </c>
      <c r="Y8" s="5">
        <v>0.084</v>
      </c>
    </row>
    <row r="9" spans="3:25" s="17" customFormat="1" ht="12.75">
      <c r="C9" s="18" t="s">
        <v>40</v>
      </c>
      <c r="D9" s="5">
        <v>0.03</v>
      </c>
      <c r="E9" s="5">
        <v>0.001</v>
      </c>
      <c r="F9" s="5">
        <v>0</v>
      </c>
      <c r="G9" s="5">
        <v>0</v>
      </c>
      <c r="H9" s="5">
        <v>0.014</v>
      </c>
      <c r="I9" s="5">
        <v>0.021</v>
      </c>
      <c r="J9" s="5">
        <v>0</v>
      </c>
      <c r="K9" s="5">
        <v>0.066</v>
      </c>
      <c r="L9" s="5">
        <v>0</v>
      </c>
      <c r="M9" s="5">
        <v>0.04</v>
      </c>
      <c r="N9" s="5">
        <v>0</v>
      </c>
      <c r="O9" s="5">
        <v>0.049</v>
      </c>
      <c r="P9" s="5">
        <v>0.059</v>
      </c>
      <c r="Q9" s="5">
        <v>0.098</v>
      </c>
      <c r="R9" s="5">
        <v>0.043</v>
      </c>
      <c r="S9" s="5">
        <v>0.046</v>
      </c>
      <c r="T9" s="5">
        <v>0.034</v>
      </c>
      <c r="U9" s="5">
        <v>0</v>
      </c>
      <c r="V9" s="5">
        <v>0.01</v>
      </c>
      <c r="W9" s="5">
        <v>0.079</v>
      </c>
      <c r="X9" s="5">
        <v>0.183</v>
      </c>
      <c r="Y9" s="5">
        <v>0.117</v>
      </c>
    </row>
    <row r="10" spans="3:25" s="17" customFormat="1" ht="15.75">
      <c r="C10" s="18" t="s">
        <v>43</v>
      </c>
      <c r="D10" s="5">
        <v>52.251</v>
      </c>
      <c r="E10" s="5">
        <v>71.353</v>
      </c>
      <c r="F10" s="5">
        <v>62.155</v>
      </c>
      <c r="G10" s="5">
        <v>59.158</v>
      </c>
      <c r="H10" s="5">
        <v>57.489</v>
      </c>
      <c r="I10" s="5">
        <v>59.91</v>
      </c>
      <c r="J10" s="5">
        <v>60.421</v>
      </c>
      <c r="K10" s="5">
        <v>58.991</v>
      </c>
      <c r="L10" s="5">
        <v>59.206</v>
      </c>
      <c r="M10" s="5">
        <v>59.525</v>
      </c>
      <c r="N10" s="5">
        <v>60.008</v>
      </c>
      <c r="O10" s="5">
        <v>59.937</v>
      </c>
      <c r="P10" s="5">
        <v>53.577</v>
      </c>
      <c r="Q10" s="5">
        <v>52.327</v>
      </c>
      <c r="R10" s="5">
        <v>55.632</v>
      </c>
      <c r="S10" s="5">
        <v>56.389</v>
      </c>
      <c r="T10" s="5">
        <v>60.503</v>
      </c>
      <c r="U10" s="5">
        <v>52.994</v>
      </c>
      <c r="V10" s="5">
        <v>57.471</v>
      </c>
      <c r="W10" s="5">
        <v>50.881</v>
      </c>
      <c r="X10" s="5">
        <v>51.198</v>
      </c>
      <c r="Y10" s="5">
        <v>53.164</v>
      </c>
    </row>
    <row r="11" spans="3:25" s="17" customFormat="1" ht="12.75">
      <c r="C11" s="18" t="s">
        <v>41</v>
      </c>
      <c r="D11" s="5">
        <v>9.905</v>
      </c>
      <c r="E11" s="5">
        <v>0.327</v>
      </c>
      <c r="F11" s="5">
        <v>0.908</v>
      </c>
      <c r="G11" s="5">
        <v>3.951</v>
      </c>
      <c r="H11" s="5">
        <v>0.584</v>
      </c>
      <c r="I11" s="5">
        <v>2.806</v>
      </c>
      <c r="J11" s="5">
        <v>3.083</v>
      </c>
      <c r="K11" s="5">
        <v>2.86</v>
      </c>
      <c r="L11" s="5">
        <v>4.83</v>
      </c>
      <c r="M11" s="5">
        <v>4.409</v>
      </c>
      <c r="N11" s="5">
        <v>6.213</v>
      </c>
      <c r="O11" s="5">
        <v>4.422</v>
      </c>
      <c r="P11" s="5">
        <v>5.431</v>
      </c>
      <c r="Q11" s="5">
        <v>6.014</v>
      </c>
      <c r="R11" s="5">
        <v>6.238</v>
      </c>
      <c r="S11" s="5">
        <v>4.417</v>
      </c>
      <c r="T11" s="5">
        <v>2.563</v>
      </c>
      <c r="U11" s="5">
        <v>5.853</v>
      </c>
      <c r="V11" s="5">
        <v>7.59</v>
      </c>
      <c r="W11" s="5">
        <v>5.017</v>
      </c>
      <c r="X11" s="5">
        <v>5.256</v>
      </c>
      <c r="Y11" s="5">
        <v>5.574</v>
      </c>
    </row>
    <row r="12" spans="3:25" s="17" customFormat="1" ht="15.75">
      <c r="C12" s="18" t="s">
        <v>98</v>
      </c>
      <c r="D12" s="5">
        <v>0.026</v>
      </c>
      <c r="E12" s="5">
        <v>0.003</v>
      </c>
      <c r="F12" s="5">
        <v>0</v>
      </c>
      <c r="G12" s="5">
        <v>0</v>
      </c>
      <c r="H12" s="5">
        <v>0.01</v>
      </c>
      <c r="I12" s="5">
        <v>0</v>
      </c>
      <c r="J12" s="5">
        <v>0</v>
      </c>
      <c r="K12" s="5">
        <v>0</v>
      </c>
      <c r="L12" s="5">
        <v>0.027</v>
      </c>
      <c r="M12" s="5">
        <v>0</v>
      </c>
      <c r="N12" s="5">
        <v>0.07</v>
      </c>
      <c r="O12" s="5">
        <v>0.03</v>
      </c>
      <c r="P12" s="5">
        <v>0</v>
      </c>
      <c r="Q12" s="5">
        <v>0</v>
      </c>
      <c r="R12" s="5">
        <v>0</v>
      </c>
      <c r="S12" s="5">
        <v>0</v>
      </c>
      <c r="T12" s="5">
        <v>0.018</v>
      </c>
      <c r="U12" s="5">
        <v>0</v>
      </c>
      <c r="V12" s="5">
        <v>0.032</v>
      </c>
      <c r="W12" s="5">
        <v>0.042</v>
      </c>
      <c r="X12" s="5">
        <v>0.005</v>
      </c>
      <c r="Y12" s="5">
        <v>0.015</v>
      </c>
    </row>
    <row r="13" spans="3:25" s="17" customFormat="1" ht="12.75">
      <c r="C13" s="19" t="s">
        <v>7</v>
      </c>
      <c r="D13" s="20">
        <v>35.55</v>
      </c>
      <c r="E13" s="20">
        <v>20.399</v>
      </c>
      <c r="F13" s="20">
        <v>30.068</v>
      </c>
      <c r="G13" s="20">
        <v>30.523</v>
      </c>
      <c r="H13" s="20">
        <v>33.23</v>
      </c>
      <c r="I13" s="20">
        <v>30.136</v>
      </c>
      <c r="J13" s="20">
        <v>30.026</v>
      </c>
      <c r="K13" s="20">
        <v>30.532</v>
      </c>
      <c r="L13" s="20">
        <v>30.157</v>
      </c>
      <c r="M13" s="20">
        <v>28.092</v>
      </c>
      <c r="N13" s="20">
        <v>27.457</v>
      </c>
      <c r="O13" s="20">
        <v>29.448</v>
      </c>
      <c r="P13" s="20">
        <v>38.718</v>
      </c>
      <c r="Q13" s="20">
        <v>39.927</v>
      </c>
      <c r="R13" s="20">
        <v>36.616</v>
      </c>
      <c r="S13" s="20">
        <v>35.863</v>
      </c>
      <c r="T13" s="20">
        <v>29.535</v>
      </c>
      <c r="U13" s="20">
        <v>40.608</v>
      </c>
      <c r="V13" s="20">
        <v>27.109</v>
      </c>
      <c r="W13" s="20">
        <v>40.604</v>
      </c>
      <c r="X13" s="20">
        <v>40.424</v>
      </c>
      <c r="Y13" s="20">
        <v>42.017</v>
      </c>
    </row>
    <row r="14" spans="3:25" s="17" customFormat="1" ht="12.75">
      <c r="C14" s="19" t="s">
        <v>29</v>
      </c>
      <c r="D14" s="34">
        <v>98.532</v>
      </c>
      <c r="E14" s="33">
        <v>93.29799999999999</v>
      </c>
      <c r="F14" s="33">
        <v>93.602</v>
      </c>
      <c r="G14" s="33">
        <v>94.046</v>
      </c>
      <c r="H14" s="33">
        <v>92.185</v>
      </c>
      <c r="I14" s="33">
        <v>93.226</v>
      </c>
      <c r="J14" s="33">
        <v>93.78399999999999</v>
      </c>
      <c r="K14" s="33">
        <v>92.903</v>
      </c>
      <c r="L14" s="33">
        <v>94.561</v>
      </c>
      <c r="M14" s="33">
        <v>93.363</v>
      </c>
      <c r="N14" s="33">
        <v>94.20599999999999</v>
      </c>
      <c r="O14" s="33">
        <v>94.19</v>
      </c>
      <c r="P14" s="33">
        <v>97.936</v>
      </c>
      <c r="Q14" s="33">
        <v>98.74</v>
      </c>
      <c r="R14" s="33">
        <v>98.644</v>
      </c>
      <c r="S14" s="33">
        <v>96.815</v>
      </c>
      <c r="T14" s="33">
        <v>93.001</v>
      </c>
      <c r="U14" s="33">
        <v>99.508</v>
      </c>
      <c r="V14" s="33">
        <v>94.001</v>
      </c>
      <c r="W14" s="33">
        <v>96.768</v>
      </c>
      <c r="X14" s="33">
        <v>96.768</v>
      </c>
      <c r="Y14" s="33">
        <v>100.971</v>
      </c>
    </row>
    <row r="15" spans="3:25" s="17" customFormat="1" ht="12.75">
      <c r="C15" s="18" t="s">
        <v>1</v>
      </c>
      <c r="D15" s="6">
        <v>0.018631187751603696</v>
      </c>
      <c r="E15" s="6">
        <v>0.013768012208118673</v>
      </c>
      <c r="F15" s="6">
        <v>0.005575699121083855</v>
      </c>
      <c r="G15" s="6">
        <v>0.007398435175776723</v>
      </c>
      <c r="H15" s="6">
        <v>0.010152935744998124</v>
      </c>
      <c r="I15" s="6">
        <v>0.0053939790862460426</v>
      </c>
      <c r="J15" s="6">
        <v>0.004085427881423119</v>
      </c>
      <c r="K15" s="6">
        <v>0.0056229922133539225</v>
      </c>
      <c r="L15" s="6">
        <v>0.004230098353873808</v>
      </c>
      <c r="M15" s="6">
        <v>0.022906434042421483</v>
      </c>
      <c r="N15" s="6">
        <v>0.0073615147684448125</v>
      </c>
      <c r="O15" s="6">
        <v>0.003140215162608894</v>
      </c>
      <c r="P15" s="6">
        <v>0.0009802729476756265</v>
      </c>
      <c r="Q15" s="6">
        <v>0.004464809238976734</v>
      </c>
      <c r="R15" s="6">
        <v>0.0012061710931947408</v>
      </c>
      <c r="S15" s="6">
        <v>2.6203839619078564E-05</v>
      </c>
      <c r="T15" s="6">
        <v>0.006950585115830338</v>
      </c>
      <c r="U15" s="6">
        <v>0.0003805672198640863</v>
      </c>
      <c r="V15" s="6">
        <v>0.04649434831328712</v>
      </c>
      <c r="W15" s="6">
        <v>0.0017973659867381341</v>
      </c>
      <c r="X15" s="6">
        <v>0.007212012154615706</v>
      </c>
      <c r="Y15" s="6">
        <v>0</v>
      </c>
    </row>
    <row r="16" spans="3:25" s="17" customFormat="1" ht="12.75">
      <c r="C16" s="18" t="s">
        <v>2</v>
      </c>
      <c r="D16" s="6">
        <v>0.00123496298517733</v>
      </c>
      <c r="E16" s="6">
        <v>0.023362436044292535</v>
      </c>
      <c r="F16" s="6">
        <v>0.008600773172347316</v>
      </c>
      <c r="G16" s="6">
        <v>0.004503533614799554</v>
      </c>
      <c r="H16" s="6">
        <v>0.015932978466719042</v>
      </c>
      <c r="I16" s="6">
        <v>0.005034133177931948</v>
      </c>
      <c r="J16" s="6">
        <v>0.003338387141061219</v>
      </c>
      <c r="K16" s="6">
        <v>0.008049521010872075</v>
      </c>
      <c r="L16" s="6">
        <v>0.005842863036063224</v>
      </c>
      <c r="M16" s="6">
        <v>0.0146380559475078</v>
      </c>
      <c r="N16" s="6">
        <v>0.0059329173461139225</v>
      </c>
      <c r="O16" s="6">
        <v>0.005998136384961838</v>
      </c>
      <c r="P16" s="6">
        <v>0.0034355710519991087</v>
      </c>
      <c r="Q16" s="6">
        <v>0.005983771570940023</v>
      </c>
      <c r="R16" s="6">
        <v>0.002056728854697345</v>
      </c>
      <c r="S16" s="6">
        <v>0.0030574347506013436</v>
      </c>
      <c r="T16" s="6">
        <v>0.0030759659262461487</v>
      </c>
      <c r="U16" s="6">
        <v>0.0011362680242669142</v>
      </c>
      <c r="V16" s="6">
        <v>0.0020660143331025756</v>
      </c>
      <c r="W16" s="6">
        <v>0.0023332328944295124</v>
      </c>
      <c r="X16" s="6">
        <v>0.0014318818191629225</v>
      </c>
      <c r="Y16" s="6">
        <v>0.0024711435090435606</v>
      </c>
    </row>
    <row r="17" spans="3:25" s="17" customFormat="1" ht="12.75">
      <c r="C17" s="18" t="s">
        <v>3</v>
      </c>
      <c r="D17" s="6">
        <v>0.0011429968217128183</v>
      </c>
      <c r="E17" s="6">
        <v>4.121474846319477E-05</v>
      </c>
      <c r="F17" s="6">
        <v>0</v>
      </c>
      <c r="G17" s="6">
        <v>0</v>
      </c>
      <c r="H17" s="6">
        <v>0.000575814515534079</v>
      </c>
      <c r="I17" s="6">
        <v>0.0008571820752698956</v>
      </c>
      <c r="J17" s="6">
        <v>0</v>
      </c>
      <c r="K17" s="6">
        <v>0.0026987851425492202</v>
      </c>
      <c r="L17" s="6">
        <v>0</v>
      </c>
      <c r="M17" s="6">
        <v>0.0016241728079705163</v>
      </c>
      <c r="N17" s="6">
        <v>0</v>
      </c>
      <c r="O17" s="6">
        <v>0.001977462475669122</v>
      </c>
      <c r="P17" s="6">
        <v>0.0022689565886799133</v>
      </c>
      <c r="Q17" s="6">
        <v>0.003727362994565947</v>
      </c>
      <c r="R17" s="6">
        <v>0.001645092292792226</v>
      </c>
      <c r="S17" s="6">
        <v>0.001796939760572601</v>
      </c>
      <c r="T17" s="6">
        <v>0.001392484968834535</v>
      </c>
      <c r="U17" s="6">
        <v>0</v>
      </c>
      <c r="V17" s="6">
        <v>0.0004020440667718988</v>
      </c>
      <c r="W17" s="6">
        <v>0.0030677874991940717</v>
      </c>
      <c r="X17" s="6">
        <v>0.0070520290140596974</v>
      </c>
      <c r="Y17" s="6">
        <v>0.00435369726323025</v>
      </c>
    </row>
    <row r="18" spans="3:25" s="17" customFormat="1" ht="12.75">
      <c r="C18" s="18" t="s">
        <v>4</v>
      </c>
      <c r="D18" s="6">
        <v>1.0042238251842763</v>
      </c>
      <c r="E18" s="6">
        <v>1.4834640882057224</v>
      </c>
      <c r="F18" s="6">
        <v>1.2775212523774504</v>
      </c>
      <c r="G18" s="6">
        <v>1.205628786872829</v>
      </c>
      <c r="H18" s="6">
        <v>1.1927556253799623</v>
      </c>
      <c r="I18" s="6">
        <v>1.2335741268885216</v>
      </c>
      <c r="J18" s="6">
        <v>1.2375338826415507</v>
      </c>
      <c r="K18" s="6">
        <v>1.2168086252208816</v>
      </c>
      <c r="L18" s="6">
        <v>1.1996082223986657</v>
      </c>
      <c r="M18" s="6">
        <v>1.2192248173116722</v>
      </c>
      <c r="N18" s="6">
        <v>1.2213224388725061</v>
      </c>
      <c r="O18" s="6">
        <v>1.2201671228143547</v>
      </c>
      <c r="P18" s="6">
        <v>1.0393569231983661</v>
      </c>
      <c r="Q18" s="6">
        <v>1.0039534957355074</v>
      </c>
      <c r="R18" s="6">
        <v>1.0736398720804006</v>
      </c>
      <c r="S18" s="6">
        <v>1.1111743960890268</v>
      </c>
      <c r="T18" s="6">
        <v>1.2499730640458662</v>
      </c>
      <c r="U18" s="6">
        <v>1.0110897789691062</v>
      </c>
      <c r="V18" s="6">
        <v>1.1655597924895533</v>
      </c>
      <c r="W18" s="6">
        <v>0.9967034614569513</v>
      </c>
      <c r="X18" s="6">
        <v>0.9952407341019849</v>
      </c>
      <c r="Y18" s="6">
        <v>0.9979347838956969</v>
      </c>
    </row>
    <row r="19" spans="3:25" s="17" customFormat="1" ht="12.75">
      <c r="C19" s="18" t="s">
        <v>5</v>
      </c>
      <c r="D19" s="6">
        <v>0.21441651523674832</v>
      </c>
      <c r="E19" s="6">
        <v>0.00765738338882636</v>
      </c>
      <c r="F19" s="6">
        <v>0.021020631102209017</v>
      </c>
      <c r="G19" s="6">
        <v>0.09069325625088372</v>
      </c>
      <c r="H19" s="6">
        <v>0.013647320964769047</v>
      </c>
      <c r="I19" s="6">
        <v>0.06507608808212895</v>
      </c>
      <c r="J19" s="6">
        <v>0.07112307968424957</v>
      </c>
      <c r="K19" s="6">
        <v>0.06644623742873128</v>
      </c>
      <c r="L19" s="6">
        <v>0.11022717653680329</v>
      </c>
      <c r="M19" s="6">
        <v>0.10171671553903922</v>
      </c>
      <c r="N19" s="6">
        <v>0.14242636054409127</v>
      </c>
      <c r="O19" s="6">
        <v>0.10139368212653473</v>
      </c>
      <c r="P19" s="6">
        <v>0.11866809302822234</v>
      </c>
      <c r="Q19" s="6">
        <v>0.12996278901967664</v>
      </c>
      <c r="R19" s="6">
        <v>0.13559609047496432</v>
      </c>
      <c r="S19" s="6">
        <v>0.0980354330202964</v>
      </c>
      <c r="T19" s="6">
        <v>0.0596403509743923</v>
      </c>
      <c r="U19" s="6">
        <v>0.12577936047116942</v>
      </c>
      <c r="V19" s="6">
        <v>0.17337857084259783</v>
      </c>
      <c r="W19" s="6">
        <v>0.11069353801067872</v>
      </c>
      <c r="X19" s="6">
        <v>0.11507959976346385</v>
      </c>
      <c r="Y19" s="6">
        <v>0.11784721266363048</v>
      </c>
    </row>
    <row r="20" spans="3:25" s="17" customFormat="1" ht="12.75">
      <c r="C20" s="18" t="s">
        <v>6</v>
      </c>
      <c r="D20" s="6">
        <v>0.0005253700455188492</v>
      </c>
      <c r="E20" s="6">
        <v>6.55755738516132E-05</v>
      </c>
      <c r="F20" s="6">
        <v>0</v>
      </c>
      <c r="G20" s="6">
        <v>0</v>
      </c>
      <c r="H20" s="6">
        <v>0.00021813369922290133</v>
      </c>
      <c r="I20" s="6">
        <v>0</v>
      </c>
      <c r="J20" s="6">
        <v>0</v>
      </c>
      <c r="K20" s="6">
        <v>0</v>
      </c>
      <c r="L20" s="6">
        <v>0.0005751664196980437</v>
      </c>
      <c r="M20" s="6">
        <v>0</v>
      </c>
      <c r="N20" s="6">
        <v>0.001497873954151484</v>
      </c>
      <c r="O20" s="6">
        <v>0.0006420984435419584</v>
      </c>
      <c r="P20" s="6">
        <v>0</v>
      </c>
      <c r="Q20" s="6">
        <v>0</v>
      </c>
      <c r="R20" s="6">
        <v>0</v>
      </c>
      <c r="S20" s="6">
        <v>0</v>
      </c>
      <c r="T20" s="6">
        <v>0.0003909779771844674</v>
      </c>
      <c r="U20" s="6">
        <v>0</v>
      </c>
      <c r="V20" s="6">
        <v>0.0006823258534129746</v>
      </c>
      <c r="W20" s="6">
        <v>0.0008649991166275103</v>
      </c>
      <c r="X20" s="6">
        <v>0.0001021883052126687</v>
      </c>
      <c r="Y20" s="6">
        <v>0.0002960273351001187</v>
      </c>
    </row>
    <row r="21" spans="3:25" s="17" customFormat="1" ht="14.25">
      <c r="C21" s="19" t="s">
        <v>100</v>
      </c>
      <c r="D21" s="33">
        <v>0.7598251419749628</v>
      </c>
      <c r="E21" s="33">
        <v>0.47164128983072545</v>
      </c>
      <c r="F21" s="33">
        <v>0.6872816442269093</v>
      </c>
      <c r="G21" s="33">
        <v>0.6917759880857108</v>
      </c>
      <c r="H21" s="33">
        <v>0.7667171912287947</v>
      </c>
      <c r="I21" s="33">
        <v>0.6900644906899016</v>
      </c>
      <c r="J21" s="33">
        <v>0.6839192226517152</v>
      </c>
      <c r="K21" s="33">
        <v>0.7003738389836118</v>
      </c>
      <c r="L21" s="33">
        <v>0.6795164732548957</v>
      </c>
      <c r="M21" s="33">
        <v>0.639889804351389</v>
      </c>
      <c r="N21" s="33">
        <v>0.6214588945146925</v>
      </c>
      <c r="O21" s="33">
        <v>0.6666812825923287</v>
      </c>
      <c r="P21" s="33">
        <v>0.8352901831850571</v>
      </c>
      <c r="Q21" s="33">
        <v>0.851907771440333</v>
      </c>
      <c r="R21" s="33">
        <v>0.7858560452039506</v>
      </c>
      <c r="S21" s="33">
        <v>0.7859095925398838</v>
      </c>
      <c r="T21" s="33">
        <v>0.6785765709916459</v>
      </c>
      <c r="U21" s="33">
        <v>0.8616140253155934</v>
      </c>
      <c r="V21" s="33">
        <v>0.6114169041012744</v>
      </c>
      <c r="W21" s="33">
        <v>0.8845396150353807</v>
      </c>
      <c r="X21" s="33">
        <v>0.8738815548415</v>
      </c>
      <c r="Y21" s="33">
        <v>0.8770971353332987</v>
      </c>
    </row>
    <row r="22" spans="3:25" s="17" customFormat="1" ht="12.75">
      <c r="C22" s="19" t="s">
        <v>29</v>
      </c>
      <c r="D22" s="33">
        <v>2</v>
      </c>
      <c r="E22" s="33">
        <v>2</v>
      </c>
      <c r="F22" s="33">
        <v>2</v>
      </c>
      <c r="G22" s="33">
        <v>2</v>
      </c>
      <c r="H22" s="33">
        <v>2</v>
      </c>
      <c r="I22" s="33">
        <v>2</v>
      </c>
      <c r="J22" s="33">
        <v>2</v>
      </c>
      <c r="K22" s="33">
        <v>2</v>
      </c>
      <c r="L22" s="33">
        <v>2</v>
      </c>
      <c r="M22" s="33">
        <v>2</v>
      </c>
      <c r="N22" s="33">
        <v>2</v>
      </c>
      <c r="O22" s="33">
        <v>2</v>
      </c>
      <c r="P22" s="33">
        <v>2</v>
      </c>
      <c r="Q22" s="33">
        <v>2</v>
      </c>
      <c r="R22" s="33">
        <v>2</v>
      </c>
      <c r="S22" s="33">
        <v>2</v>
      </c>
      <c r="T22" s="33">
        <v>2</v>
      </c>
      <c r="U22" s="33">
        <v>2</v>
      </c>
      <c r="V22" s="33">
        <v>2</v>
      </c>
      <c r="W22" s="33">
        <v>2</v>
      </c>
      <c r="X22" s="33">
        <v>2</v>
      </c>
      <c r="Y22" s="33">
        <v>2</v>
      </c>
    </row>
    <row r="23" spans="3:25" s="17" customFormat="1" ht="12.75">
      <c r="C23" s="18" t="s">
        <v>67</v>
      </c>
      <c r="D23" s="6">
        <v>0.9742416572117111</v>
      </c>
      <c r="E23" s="6">
        <v>0.47929867321955183</v>
      </c>
      <c r="F23" s="6">
        <v>0.7083022753291183</v>
      </c>
      <c r="G23" s="6">
        <v>0.7824692443365946</v>
      </c>
      <c r="H23" s="6">
        <v>0.7803645121935637</v>
      </c>
      <c r="I23" s="6">
        <v>0.7551405787720306</v>
      </c>
      <c r="J23" s="6">
        <v>0.7550423023359648</v>
      </c>
      <c r="K23" s="6">
        <v>0.7668200764123431</v>
      </c>
      <c r="L23" s="6">
        <v>0.789743649791699</v>
      </c>
      <c r="M23" s="6">
        <v>0.7416065198904283</v>
      </c>
      <c r="N23" s="6">
        <v>0.7638852550587838</v>
      </c>
      <c r="O23" s="6">
        <v>0.7680749647188635</v>
      </c>
      <c r="P23" s="6">
        <v>0.9539582762132794</v>
      </c>
      <c r="Q23" s="6">
        <v>0.9818705604600096</v>
      </c>
      <c r="R23" s="6">
        <v>0.9214521356789149</v>
      </c>
      <c r="S23" s="6">
        <v>0.8839450255601802</v>
      </c>
      <c r="T23" s="6">
        <v>0.7382169219660382</v>
      </c>
      <c r="U23" s="6">
        <v>0.9873933857867628</v>
      </c>
      <c r="V23" s="6">
        <v>0.7847954749438721</v>
      </c>
      <c r="W23" s="6">
        <v>0.9952331530460594</v>
      </c>
      <c r="X23" s="6">
        <v>0.9889611546049638</v>
      </c>
      <c r="Y23" s="6">
        <v>0.9949443479969292</v>
      </c>
    </row>
    <row r="24" spans="3:25" s="17" customFormat="1" ht="12.75">
      <c r="C24" s="18" t="s">
        <v>76</v>
      </c>
      <c r="D24" s="6">
        <v>6.047470358902457</v>
      </c>
      <c r="E24" s="6">
        <v>7.017892212445827</v>
      </c>
      <c r="F24" s="6">
        <v>6.574794676169415</v>
      </c>
      <c r="G24" s="6">
        <v>6.43055797771201</v>
      </c>
      <c r="H24" s="6">
        <v>6.421968234415864</v>
      </c>
      <c r="I24" s="6">
        <v>6.482970345127468</v>
      </c>
      <c r="J24" s="6">
        <v>6.486577008187009</v>
      </c>
      <c r="K24" s="6">
        <v>6.4529127558793435</v>
      </c>
      <c r="L24" s="6">
        <v>6.41409467096084</v>
      </c>
      <c r="M24" s="6">
        <v>6.498900558655695</v>
      </c>
      <c r="N24" s="6">
        <v>6.464798698582167</v>
      </c>
      <c r="O24" s="6">
        <v>6.453254910782431</v>
      </c>
      <c r="P24" s="6">
        <v>6.084109963344083</v>
      </c>
      <c r="Q24" s="6">
        <v>6.022820381519908</v>
      </c>
      <c r="R24" s="6">
        <v>6.151748815201888</v>
      </c>
      <c r="S24" s="6">
        <v>6.225458634607893</v>
      </c>
      <c r="T24" s="6">
        <v>6.517314242226823</v>
      </c>
      <c r="U24" s="6">
        <v>6.0240769604022075</v>
      </c>
      <c r="V24" s="6">
        <v>6.426856621792196</v>
      </c>
      <c r="W24" s="6">
        <v>6.000199886898436</v>
      </c>
      <c r="X24" s="6">
        <v>6.006439562637576</v>
      </c>
      <c r="Y24" s="6">
        <v>5.998636738635538</v>
      </c>
    </row>
    <row r="25" spans="3:25" s="17" customFormat="1" ht="12.75">
      <c r="C25" s="18" t="s">
        <v>68</v>
      </c>
      <c r="D25" s="6">
        <v>10.720825761837416</v>
      </c>
      <c r="E25" s="6">
        <v>0.382869169441318</v>
      </c>
      <c r="F25" s="6">
        <v>1.0510315551104508</v>
      </c>
      <c r="G25" s="6">
        <v>4.534662812544186</v>
      </c>
      <c r="H25" s="6">
        <v>0.6823660482384524</v>
      </c>
      <c r="I25" s="6">
        <v>3.2538044041064476</v>
      </c>
      <c r="J25" s="6">
        <v>3.5561539842124783</v>
      </c>
      <c r="K25" s="6">
        <v>3.322311871436564</v>
      </c>
      <c r="L25" s="6">
        <v>5.511358826840165</v>
      </c>
      <c r="M25" s="6">
        <v>5.085835776951961</v>
      </c>
      <c r="N25" s="6">
        <v>7.1213180272045635</v>
      </c>
      <c r="O25" s="6">
        <v>5.069684106326736</v>
      </c>
      <c r="P25" s="6">
        <v>5.933404651411117</v>
      </c>
      <c r="Q25" s="6">
        <v>6.498139450983833</v>
      </c>
      <c r="R25" s="6">
        <v>6.779804523748216</v>
      </c>
      <c r="S25" s="6">
        <v>4.90177165101482</v>
      </c>
      <c r="T25" s="6">
        <v>2.982017548719615</v>
      </c>
      <c r="U25" s="6">
        <v>6.28896802355847</v>
      </c>
      <c r="V25" s="6">
        <v>8.668928542129892</v>
      </c>
      <c r="W25" s="6">
        <v>5.534676900533936</v>
      </c>
      <c r="X25" s="6">
        <v>5.753979988173192</v>
      </c>
      <c r="Y25" s="6">
        <v>5.892360633181524</v>
      </c>
    </row>
    <row r="26" s="17" customFormat="1" ht="12.75"/>
    <row r="27" s="17" customFormat="1" ht="12.75"/>
    <row r="28" s="17" customFormat="1" ht="12.75"/>
    <row r="29" s="17" customFormat="1" ht="12.75"/>
    <row r="30" s="17" customFormat="1" ht="12.75"/>
    <row r="31" s="17" customFormat="1" ht="12.75"/>
    <row r="32" s="17" customFormat="1" ht="12.75"/>
    <row r="33" s="17" customFormat="1" ht="12.75"/>
    <row r="34" s="17" customFormat="1" ht="12.75"/>
    <row r="35" s="17" customFormat="1" ht="12.75"/>
    <row r="36" s="17" customFormat="1" ht="12.75"/>
    <row r="37" s="17" customFormat="1" ht="12.75"/>
    <row r="38" s="17" customFormat="1" ht="12.75"/>
    <row r="39" s="17" customFormat="1" ht="12.75"/>
    <row r="40" s="17" customFormat="1" ht="12.75"/>
    <row r="41" s="17" customFormat="1" ht="12.75"/>
    <row r="42" s="17" customFormat="1" ht="12.75"/>
    <row r="43" s="17" customFormat="1" ht="12.75"/>
    <row r="44" s="17" customFormat="1" ht="12.75"/>
    <row r="45" s="17" customFormat="1" ht="12.75"/>
    <row r="46" s="17" customFormat="1" ht="12.75"/>
    <row r="47" s="17" customFormat="1" ht="12.75"/>
    <row r="48" s="17" customFormat="1" ht="12.75"/>
    <row r="49" s="17" customFormat="1" ht="12.75"/>
    <row r="50" s="17" customFormat="1" ht="12.75"/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2:AQ21"/>
  <sheetViews>
    <sheetView zoomScale="75" zoomScaleNormal="75" workbookViewId="0" topLeftCell="A1">
      <selection activeCell="AJ5" sqref="AJ5"/>
    </sheetView>
  </sheetViews>
  <sheetFormatPr defaultColWidth="11.421875" defaultRowHeight="12.75"/>
  <cols>
    <col min="1" max="1" width="11.421875" style="2" customWidth="1"/>
    <col min="2" max="2" width="6.7109375" style="2" customWidth="1"/>
    <col min="3" max="3" width="13.57421875" style="2" customWidth="1"/>
    <col min="4" max="27" width="11.57421875" style="2" customWidth="1"/>
    <col min="28" max="28" width="13.28125" style="2" bestFit="1" customWidth="1"/>
    <col min="29" max="29" width="14.28125" style="2" bestFit="1" customWidth="1"/>
    <col min="30" max="30" width="10.28125" style="2" bestFit="1" customWidth="1"/>
    <col min="31" max="31" width="8.421875" style="2" bestFit="1" customWidth="1"/>
    <col min="32" max="32" width="10.7109375" style="2" bestFit="1" customWidth="1"/>
    <col min="33" max="33" width="17.28125" style="2" bestFit="1" customWidth="1"/>
    <col min="34" max="34" width="9.7109375" style="2" bestFit="1" customWidth="1"/>
    <col min="35" max="35" width="13.7109375" style="2" bestFit="1" customWidth="1"/>
    <col min="36" max="36" width="8.7109375" style="2" customWidth="1"/>
    <col min="37" max="37" width="15.140625" style="2" bestFit="1" customWidth="1"/>
    <col min="38" max="16384" width="11.57421875" style="2" customWidth="1"/>
  </cols>
  <sheetData>
    <row r="1" s="25" customFormat="1" ht="12.75"/>
    <row r="2" spans="3:8" s="25" customFormat="1" ht="15.75">
      <c r="C2" s="7" t="s">
        <v>101</v>
      </c>
      <c r="D2" s="8"/>
      <c r="E2" s="8"/>
      <c r="F2" s="8"/>
      <c r="G2" s="17"/>
      <c r="H2" s="9" t="s">
        <v>93</v>
      </c>
    </row>
    <row r="3" spans="3:8" s="25" customFormat="1" ht="12.75">
      <c r="C3" s="10" t="s">
        <v>94</v>
      </c>
      <c r="D3" s="10">
        <v>2004</v>
      </c>
      <c r="E3" s="8"/>
      <c r="F3" s="8"/>
      <c r="G3" s="8"/>
      <c r="H3" s="17"/>
    </row>
    <row r="4" s="25" customFormat="1" ht="12.75"/>
    <row r="5" spans="3:37" s="25" customFormat="1" ht="15.75">
      <c r="C5" s="23" t="s">
        <v>37</v>
      </c>
      <c r="D5" s="26" t="s">
        <v>38</v>
      </c>
      <c r="E5" s="23" t="s">
        <v>42</v>
      </c>
      <c r="F5" s="23" t="s">
        <v>40</v>
      </c>
      <c r="G5" s="23" t="s">
        <v>45</v>
      </c>
      <c r="H5" s="23" t="s">
        <v>39</v>
      </c>
      <c r="I5" s="23" t="s">
        <v>41</v>
      </c>
      <c r="J5" s="23" t="s">
        <v>43</v>
      </c>
      <c r="K5" s="23" t="s">
        <v>44</v>
      </c>
      <c r="L5" s="23" t="s">
        <v>7</v>
      </c>
      <c r="M5" s="23" t="s">
        <v>46</v>
      </c>
      <c r="N5" s="26" t="s">
        <v>84</v>
      </c>
      <c r="O5" s="26" t="s">
        <v>29</v>
      </c>
      <c r="P5" s="23" t="s">
        <v>1</v>
      </c>
      <c r="Q5" s="23" t="s">
        <v>3</v>
      </c>
      <c r="R5" s="23" t="s">
        <v>2</v>
      </c>
      <c r="S5" s="23" t="s">
        <v>47</v>
      </c>
      <c r="T5" s="23" t="s">
        <v>5</v>
      </c>
      <c r="U5" s="23" t="s">
        <v>4</v>
      </c>
      <c r="V5" s="23" t="s">
        <v>6</v>
      </c>
      <c r="W5" s="23" t="s">
        <v>25</v>
      </c>
      <c r="X5" s="23" t="s">
        <v>28</v>
      </c>
      <c r="Y5" s="26" t="s">
        <v>26</v>
      </c>
      <c r="Z5" s="26" t="s">
        <v>29</v>
      </c>
      <c r="AA5" s="23" t="s">
        <v>77</v>
      </c>
      <c r="AB5" s="23" t="s">
        <v>85</v>
      </c>
      <c r="AC5" s="23" t="s">
        <v>78</v>
      </c>
      <c r="AD5" s="23" t="s">
        <v>79</v>
      </c>
      <c r="AE5" s="23" t="s">
        <v>80</v>
      </c>
      <c r="AF5" s="23" t="s">
        <v>86</v>
      </c>
      <c r="AG5" s="23" t="s">
        <v>87</v>
      </c>
      <c r="AH5" s="23" t="s">
        <v>11</v>
      </c>
      <c r="AI5" s="23" t="s">
        <v>103</v>
      </c>
      <c r="AJ5" s="23" t="s">
        <v>81</v>
      </c>
      <c r="AK5" s="23" t="s">
        <v>82</v>
      </c>
    </row>
    <row r="6" spans="3:43" s="25" customFormat="1" ht="12.75">
      <c r="C6" s="2" t="s">
        <v>88</v>
      </c>
      <c r="D6" s="32" t="s">
        <v>83</v>
      </c>
      <c r="E6" s="2">
        <v>0</v>
      </c>
      <c r="F6" s="2">
        <v>10.329</v>
      </c>
      <c r="G6" s="2">
        <v>32.329</v>
      </c>
      <c r="H6" s="2">
        <v>0.022</v>
      </c>
      <c r="I6" s="2">
        <v>0</v>
      </c>
      <c r="J6" s="2">
        <v>0.048</v>
      </c>
      <c r="K6" s="2">
        <v>30.578</v>
      </c>
      <c r="L6" s="2">
        <v>25.245</v>
      </c>
      <c r="M6" s="2">
        <v>0.007</v>
      </c>
      <c r="N6" s="27">
        <v>0.472</v>
      </c>
      <c r="O6" s="27">
        <f aca="true" t="shared" si="0" ref="O6:O18">SUM(E6:N6)</f>
        <v>99.03</v>
      </c>
      <c r="P6" s="3">
        <v>0</v>
      </c>
      <c r="Q6" s="3">
        <v>0.43677901090301474</v>
      </c>
      <c r="R6" s="3">
        <v>1.2819559784411003</v>
      </c>
      <c r="S6" s="3">
        <v>0.0006686164916711865</v>
      </c>
      <c r="T6" s="3">
        <v>0</v>
      </c>
      <c r="U6" s="3">
        <v>0.0010238984053590665</v>
      </c>
      <c r="V6" s="3">
        <v>0.6857735819927079</v>
      </c>
      <c r="W6" s="3">
        <v>0.5988652935922985</v>
      </c>
      <c r="X6" s="3">
        <v>0.00015971284530269015</v>
      </c>
      <c r="Y6" s="31">
        <v>0.009885228706281592</v>
      </c>
      <c r="Z6" s="31">
        <v>3.015111321377736</v>
      </c>
      <c r="AA6" s="3">
        <v>1.0356443044953132</v>
      </c>
      <c r="AB6" s="3">
        <v>1.967729560433808</v>
      </c>
      <c r="AC6" s="3">
        <f aca="true" t="shared" si="1" ref="AC6:AC16">AA6-1</f>
        <v>0.035644304495313195</v>
      </c>
      <c r="AD6" s="3">
        <f aca="true" t="shared" si="2" ref="AD6:AD16">2-AB6</f>
        <v>0.03227043956619191</v>
      </c>
      <c r="AE6" s="3">
        <f aca="true" t="shared" si="3" ref="AE6:AE16">(AC6+AD6)/2</f>
        <v>0.03395737203075255</v>
      </c>
      <c r="AF6" s="3">
        <f aca="true" t="shared" si="4" ref="AF6:AF16">Q6+W6-AE6</f>
        <v>1.0016869324645605</v>
      </c>
      <c r="AG6" s="3">
        <f aca="true" t="shared" si="5" ref="AG6:AG16">R6+V6+T6+AE6</f>
        <v>2.0016869324645605</v>
      </c>
      <c r="AH6" s="3">
        <f aca="true" t="shared" si="6" ref="AH6:AH16">V6/(V6+R6)</f>
        <v>0.34851007769661263</v>
      </c>
      <c r="AI6" s="3">
        <f aca="true" t="shared" si="7" ref="AI6:AI16">Q6/(Q6+W6-AE6)</f>
        <v>0.43604343507642584</v>
      </c>
      <c r="AJ6" s="3">
        <f aca="true" t="shared" si="8" ref="AJ6:AJ16">AG6+AF6</f>
        <v>3.003373864929121</v>
      </c>
      <c r="AK6" s="3">
        <f aca="true" t="shared" si="9" ref="AK6:AK16">P6+Q6+R6+S6+T6+U6+V6+W6+X6+Y6</f>
        <v>3.015111321377736</v>
      </c>
      <c r="AL6" s="30"/>
      <c r="AM6" s="30"/>
      <c r="AO6" s="30"/>
      <c r="AP6" s="30"/>
      <c r="AQ6" s="30"/>
    </row>
    <row r="7" spans="3:43" s="25" customFormat="1" ht="12.75">
      <c r="C7" s="2" t="s">
        <v>88</v>
      </c>
      <c r="D7" s="32" t="s">
        <v>83</v>
      </c>
      <c r="E7" s="2">
        <v>0</v>
      </c>
      <c r="F7" s="2">
        <v>9.305</v>
      </c>
      <c r="G7" s="2">
        <v>30.155</v>
      </c>
      <c r="H7" s="2">
        <v>0.07</v>
      </c>
      <c r="I7" s="2">
        <v>0</v>
      </c>
      <c r="J7" s="2">
        <v>0.001</v>
      </c>
      <c r="K7" s="2">
        <v>32.142</v>
      </c>
      <c r="L7" s="2">
        <v>26.48</v>
      </c>
      <c r="M7" s="2">
        <v>0.116</v>
      </c>
      <c r="N7" s="27">
        <v>0.459</v>
      </c>
      <c r="O7" s="27">
        <f t="shared" si="0"/>
        <v>98.72800000000001</v>
      </c>
      <c r="P7" s="3">
        <v>0</v>
      </c>
      <c r="Q7" s="3">
        <v>0.4024348985322391</v>
      </c>
      <c r="R7" s="3">
        <v>1.222970406568606</v>
      </c>
      <c r="S7" s="3">
        <v>0.0021758463210496347</v>
      </c>
      <c r="T7" s="3">
        <v>0</v>
      </c>
      <c r="U7" s="3">
        <v>2.181681775155793E-05</v>
      </c>
      <c r="V7" s="3">
        <v>0.7372594462607105</v>
      </c>
      <c r="W7" s="3">
        <v>0.6424621179937117</v>
      </c>
      <c r="X7" s="3">
        <v>0.0027069209323767004</v>
      </c>
      <c r="Y7" s="31">
        <v>0.009831803341145376</v>
      </c>
      <c r="Z7" s="31">
        <v>3.019863256767591</v>
      </c>
      <c r="AA7" s="3">
        <v>1.0448970165259508</v>
      </c>
      <c r="AB7" s="3">
        <v>1.9602298528293165</v>
      </c>
      <c r="AC7" s="3">
        <f t="shared" si="1"/>
        <v>0.044897016525950795</v>
      </c>
      <c r="AD7" s="3">
        <f t="shared" si="2"/>
        <v>0.0397701471706835</v>
      </c>
      <c r="AE7" s="3">
        <f t="shared" si="3"/>
        <v>0.04233358184831715</v>
      </c>
      <c r="AF7" s="3">
        <f t="shared" si="4"/>
        <v>1.0025634346776338</v>
      </c>
      <c r="AG7" s="3">
        <f t="shared" si="5"/>
        <v>2.0025634346776338</v>
      </c>
      <c r="AH7" s="3">
        <f t="shared" si="6"/>
        <v>0.37610867174407125</v>
      </c>
      <c r="AI7" s="3">
        <f t="shared" si="7"/>
        <v>0.4014059206753724</v>
      </c>
      <c r="AJ7" s="3">
        <f t="shared" si="8"/>
        <v>3.0051268693552675</v>
      </c>
      <c r="AK7" s="3">
        <f t="shared" si="9"/>
        <v>3.019863256767591</v>
      </c>
      <c r="AL7" s="30"/>
      <c r="AM7" s="30"/>
      <c r="AO7" s="30"/>
      <c r="AP7" s="30"/>
      <c r="AQ7" s="30"/>
    </row>
    <row r="8" spans="3:43" s="25" customFormat="1" ht="12.75">
      <c r="C8" s="2" t="s">
        <v>88</v>
      </c>
      <c r="D8" s="32" t="s">
        <v>83</v>
      </c>
      <c r="E8" s="2">
        <v>0.029</v>
      </c>
      <c r="F8" s="2">
        <v>9.926</v>
      </c>
      <c r="G8" s="2">
        <v>30.727</v>
      </c>
      <c r="H8" s="2">
        <v>0</v>
      </c>
      <c r="I8" s="2">
        <v>0</v>
      </c>
      <c r="J8" s="2">
        <v>0.015</v>
      </c>
      <c r="K8" s="2">
        <v>31.869</v>
      </c>
      <c r="L8" s="2">
        <v>26.277</v>
      </c>
      <c r="M8" s="2">
        <v>0.058</v>
      </c>
      <c r="N8" s="27">
        <v>0.537</v>
      </c>
      <c r="O8" s="27">
        <f t="shared" si="0"/>
        <v>99.43800000000002</v>
      </c>
      <c r="P8" s="3">
        <v>0.0008314008599449131</v>
      </c>
      <c r="Q8" s="3">
        <v>0.42422620930132265</v>
      </c>
      <c r="R8" s="3">
        <v>1.2314612303109977</v>
      </c>
      <c r="S8" s="3">
        <v>0</v>
      </c>
      <c r="T8" s="3">
        <v>0</v>
      </c>
      <c r="U8" s="3">
        <v>0.00032339003303841055</v>
      </c>
      <c r="V8" s="3">
        <v>0.7223702522376603</v>
      </c>
      <c r="W8" s="3">
        <v>0.6300126842338211</v>
      </c>
      <c r="X8" s="3">
        <v>0.001337486917542706</v>
      </c>
      <c r="Y8" s="31">
        <v>0.011366813938359921</v>
      </c>
      <c r="Z8" s="31">
        <v>3.0219294678326873</v>
      </c>
      <c r="AA8" s="3">
        <v>1.0542388935351437</v>
      </c>
      <c r="AB8" s="3">
        <v>1.953831482548658</v>
      </c>
      <c r="AC8" s="3">
        <f t="shared" si="1"/>
        <v>0.05423889353514366</v>
      </c>
      <c r="AD8" s="3">
        <f t="shared" si="2"/>
        <v>0.046168517451341984</v>
      </c>
      <c r="AE8" s="3">
        <f t="shared" si="3"/>
        <v>0.05020370549324282</v>
      </c>
      <c r="AF8" s="3">
        <f t="shared" si="4"/>
        <v>1.0040351880419007</v>
      </c>
      <c r="AG8" s="3">
        <f t="shared" si="5"/>
        <v>2.0040351880419007</v>
      </c>
      <c r="AH8" s="3">
        <f t="shared" si="6"/>
        <v>0.36971983443289125</v>
      </c>
      <c r="AI8" s="3">
        <f t="shared" si="7"/>
        <v>0.4225212565793249</v>
      </c>
      <c r="AJ8" s="3">
        <f t="shared" si="8"/>
        <v>3.0080703760838015</v>
      </c>
      <c r="AK8" s="3">
        <f t="shared" si="9"/>
        <v>3.0219294678326873</v>
      </c>
      <c r="AL8" s="30"/>
      <c r="AM8" s="30"/>
      <c r="AO8" s="30"/>
      <c r="AP8" s="30"/>
      <c r="AQ8" s="30"/>
    </row>
    <row r="9" spans="3:43" s="25" customFormat="1" ht="12.75">
      <c r="C9" s="2" t="s">
        <v>88</v>
      </c>
      <c r="D9" s="32" t="s">
        <v>83</v>
      </c>
      <c r="E9" s="2">
        <v>0.008</v>
      </c>
      <c r="F9" s="2">
        <v>10.887</v>
      </c>
      <c r="G9" s="2">
        <v>33.974</v>
      </c>
      <c r="H9" s="2">
        <v>0</v>
      </c>
      <c r="I9" s="2">
        <v>0</v>
      </c>
      <c r="J9" s="2">
        <v>0.009</v>
      </c>
      <c r="K9" s="2">
        <v>29.784</v>
      </c>
      <c r="L9" s="2">
        <v>25.164</v>
      </c>
      <c r="M9" s="2">
        <v>0.124</v>
      </c>
      <c r="N9" s="27">
        <v>0.427</v>
      </c>
      <c r="O9" s="27">
        <f t="shared" si="0"/>
        <v>100.37700000000001</v>
      </c>
      <c r="P9" s="3">
        <v>0.00022178764024819177</v>
      </c>
      <c r="Q9" s="3">
        <v>0.44995214873244943</v>
      </c>
      <c r="R9" s="3">
        <v>1.316685786395895</v>
      </c>
      <c r="S9" s="3">
        <v>0</v>
      </c>
      <c r="T9" s="3">
        <v>0</v>
      </c>
      <c r="U9" s="3">
        <v>0.00018763452960449708</v>
      </c>
      <c r="V9" s="3">
        <v>0.6528438568349405</v>
      </c>
      <c r="W9" s="3">
        <v>0.5834290780054352</v>
      </c>
      <c r="X9" s="3">
        <v>0.0027651463119284774</v>
      </c>
      <c r="Y9" s="31">
        <v>0.008740317764227505</v>
      </c>
      <c r="Z9" s="31">
        <v>3.0148257562147287</v>
      </c>
      <c r="AA9" s="3">
        <v>1.0333812267378846</v>
      </c>
      <c r="AB9" s="3">
        <v>1.9695296432308353</v>
      </c>
      <c r="AC9" s="3">
        <f t="shared" si="1"/>
        <v>0.03338122673788457</v>
      </c>
      <c r="AD9" s="3">
        <f t="shared" si="2"/>
        <v>0.030470356769164653</v>
      </c>
      <c r="AE9" s="3">
        <f t="shared" si="3"/>
        <v>0.03192579175352461</v>
      </c>
      <c r="AF9" s="3">
        <f t="shared" si="4"/>
        <v>1.00145543498436</v>
      </c>
      <c r="AG9" s="3">
        <f t="shared" si="5"/>
        <v>2.00145543498436</v>
      </c>
      <c r="AH9" s="3">
        <f t="shared" si="6"/>
        <v>0.33147196290176634</v>
      </c>
      <c r="AI9" s="3">
        <f t="shared" si="7"/>
        <v>0.44929822437827843</v>
      </c>
      <c r="AJ9" s="3">
        <f t="shared" si="8"/>
        <v>3.00291086996872</v>
      </c>
      <c r="AK9" s="3">
        <f t="shared" si="9"/>
        <v>3.0148257562147287</v>
      </c>
      <c r="AL9" s="30"/>
      <c r="AM9" s="30"/>
      <c r="AO9" s="30"/>
      <c r="AP9" s="30"/>
      <c r="AQ9" s="30"/>
    </row>
    <row r="10" spans="3:43" s="25" customFormat="1" ht="12.75">
      <c r="C10" s="2" t="s">
        <v>88</v>
      </c>
      <c r="D10" s="32" t="s">
        <v>83</v>
      </c>
      <c r="E10" s="2">
        <v>0.009</v>
      </c>
      <c r="F10" s="2">
        <v>9.898</v>
      </c>
      <c r="G10" s="2">
        <v>31.385</v>
      </c>
      <c r="H10" s="2">
        <v>0.007</v>
      </c>
      <c r="I10" s="2">
        <v>0</v>
      </c>
      <c r="J10" s="2">
        <v>0.031</v>
      </c>
      <c r="K10" s="2">
        <v>31.015</v>
      </c>
      <c r="L10" s="2">
        <v>26.635</v>
      </c>
      <c r="M10" s="2">
        <v>0.107</v>
      </c>
      <c r="N10" s="27">
        <v>0.465</v>
      </c>
      <c r="O10" s="27">
        <f t="shared" si="0"/>
        <v>99.552</v>
      </c>
      <c r="P10" s="3">
        <v>0.0002569116791836921</v>
      </c>
      <c r="Q10" s="3">
        <v>0.4212108423067416</v>
      </c>
      <c r="R10" s="3">
        <v>1.2524245815491333</v>
      </c>
      <c r="S10" s="3">
        <v>0.00021409230245907066</v>
      </c>
      <c r="T10" s="3">
        <v>0</v>
      </c>
      <c r="U10" s="3">
        <v>0.0006654660932934832</v>
      </c>
      <c r="V10" s="3">
        <v>0.6999903762300905</v>
      </c>
      <c r="W10" s="3">
        <v>0.6358505922981798</v>
      </c>
      <c r="X10" s="3">
        <v>0.002456824835425131</v>
      </c>
      <c r="Y10" s="31">
        <v>0.009800456043404272</v>
      </c>
      <c r="Z10" s="31">
        <v>3.022870143337911</v>
      </c>
      <c r="AA10" s="3">
        <v>1.0570614346049214</v>
      </c>
      <c r="AB10" s="3">
        <v>1.9524149577792238</v>
      </c>
      <c r="AC10" s="3">
        <f t="shared" si="1"/>
        <v>0.05706143460492141</v>
      </c>
      <c r="AD10" s="3">
        <f t="shared" si="2"/>
        <v>0.0475850422207762</v>
      </c>
      <c r="AE10" s="3">
        <f t="shared" si="3"/>
        <v>0.052323238412848805</v>
      </c>
      <c r="AF10" s="3">
        <f t="shared" si="4"/>
        <v>1.0047381961920725</v>
      </c>
      <c r="AG10" s="3">
        <f t="shared" si="5"/>
        <v>2.0047381961920725</v>
      </c>
      <c r="AH10" s="3">
        <f t="shared" si="6"/>
        <v>0.35852541153766576</v>
      </c>
      <c r="AI10" s="3">
        <f t="shared" si="7"/>
        <v>0.41922447449805134</v>
      </c>
      <c r="AJ10" s="3">
        <f t="shared" si="8"/>
        <v>3.009476392384145</v>
      </c>
      <c r="AK10" s="3">
        <f t="shared" si="9"/>
        <v>3.022870143337911</v>
      </c>
      <c r="AL10" s="30"/>
      <c r="AM10" s="30"/>
      <c r="AO10" s="30"/>
      <c r="AP10" s="30"/>
      <c r="AQ10" s="30"/>
    </row>
    <row r="11" spans="3:43" s="25" customFormat="1" ht="12.75">
      <c r="C11" s="2" t="s">
        <v>88</v>
      </c>
      <c r="D11" s="32" t="s">
        <v>83</v>
      </c>
      <c r="E11" s="2">
        <v>0.04</v>
      </c>
      <c r="F11" s="2">
        <v>9.564</v>
      </c>
      <c r="G11" s="2">
        <v>28.99</v>
      </c>
      <c r="H11" s="2">
        <v>0</v>
      </c>
      <c r="I11" s="2">
        <v>0</v>
      </c>
      <c r="J11" s="2">
        <v>0.033</v>
      </c>
      <c r="K11" s="2">
        <v>33.071</v>
      </c>
      <c r="L11" s="2">
        <v>26.804</v>
      </c>
      <c r="M11" s="2">
        <v>0.047</v>
      </c>
      <c r="N11" s="27">
        <v>0.356</v>
      </c>
      <c r="O11" s="27">
        <f t="shared" si="0"/>
        <v>98.90499999999999</v>
      </c>
      <c r="P11" s="3">
        <v>0.0011669087805226805</v>
      </c>
      <c r="Q11" s="3">
        <v>0.41593669618965484</v>
      </c>
      <c r="R11" s="3">
        <v>1.1822606734615178</v>
      </c>
      <c r="S11" s="3">
        <v>0</v>
      </c>
      <c r="T11" s="3">
        <v>0</v>
      </c>
      <c r="U11" s="3">
        <v>0.0007239586416017371</v>
      </c>
      <c r="V11" s="3">
        <v>0.762786835387366</v>
      </c>
      <c r="W11" s="3">
        <v>0.6539394933157572</v>
      </c>
      <c r="X11" s="3">
        <v>0.0011028688032156926</v>
      </c>
      <c r="Y11" s="31">
        <v>0.007667943573797618</v>
      </c>
      <c r="Z11" s="31">
        <v>3.0255853781534334</v>
      </c>
      <c r="AA11" s="3">
        <v>1.069876189505412</v>
      </c>
      <c r="AB11" s="3">
        <v>1.9450475088488837</v>
      </c>
      <c r="AC11" s="3">
        <f t="shared" si="1"/>
        <v>0.06987618950541208</v>
      </c>
      <c r="AD11" s="3">
        <f t="shared" si="2"/>
        <v>0.054952491151116334</v>
      </c>
      <c r="AE11" s="3">
        <f t="shared" si="3"/>
        <v>0.062414340328264206</v>
      </c>
      <c r="AF11" s="3">
        <f t="shared" si="4"/>
        <v>1.0074618491771479</v>
      </c>
      <c r="AG11" s="3">
        <f t="shared" si="5"/>
        <v>2.007461849177148</v>
      </c>
      <c r="AH11" s="3">
        <f t="shared" si="6"/>
        <v>0.3921687423659887</v>
      </c>
      <c r="AI11" s="3">
        <f t="shared" si="7"/>
        <v>0.41285602678590194</v>
      </c>
      <c r="AJ11" s="3">
        <f t="shared" si="8"/>
        <v>3.0149236983542957</v>
      </c>
      <c r="AK11" s="3">
        <f t="shared" si="9"/>
        <v>3.0255853781534334</v>
      </c>
      <c r="AL11" s="30"/>
      <c r="AM11" s="30"/>
      <c r="AO11" s="30"/>
      <c r="AP11" s="30"/>
      <c r="AQ11" s="30"/>
    </row>
    <row r="12" spans="3:43" s="25" customFormat="1" ht="12.75">
      <c r="C12" s="2" t="s">
        <v>88</v>
      </c>
      <c r="D12" s="32" t="s">
        <v>83</v>
      </c>
      <c r="E12" s="2">
        <v>0</v>
      </c>
      <c r="F12" s="2">
        <v>10.997</v>
      </c>
      <c r="G12" s="2">
        <v>32.423</v>
      </c>
      <c r="H12" s="2">
        <v>0.015</v>
      </c>
      <c r="I12" s="2">
        <v>0</v>
      </c>
      <c r="J12" s="2">
        <v>0.05</v>
      </c>
      <c r="K12" s="2">
        <v>31.359</v>
      </c>
      <c r="L12" s="2">
        <v>25.232</v>
      </c>
      <c r="M12" s="2">
        <v>0.153</v>
      </c>
      <c r="N12" s="27">
        <v>0.331</v>
      </c>
      <c r="O12" s="27">
        <f t="shared" si="0"/>
        <v>100.56</v>
      </c>
      <c r="P12" s="3">
        <v>0</v>
      </c>
      <c r="Q12" s="3">
        <v>0.45814807302629335</v>
      </c>
      <c r="R12" s="3">
        <v>1.2666662331039529</v>
      </c>
      <c r="S12" s="3">
        <v>0.0004491318136204688</v>
      </c>
      <c r="T12" s="3">
        <v>0</v>
      </c>
      <c r="U12" s="3">
        <v>0.001050784818850058</v>
      </c>
      <c r="V12" s="3">
        <v>0.6928863978714895</v>
      </c>
      <c r="W12" s="3">
        <v>0.5897033595510045</v>
      </c>
      <c r="X12" s="3">
        <v>0.0034392313721542983</v>
      </c>
      <c r="Y12" s="31">
        <v>0.006829688136064291</v>
      </c>
      <c r="Z12" s="31">
        <v>3.0191728996934297</v>
      </c>
      <c r="AA12" s="3">
        <v>1.0478514325772978</v>
      </c>
      <c r="AB12" s="3">
        <v>1.9595526309754425</v>
      </c>
      <c r="AC12" s="3">
        <f t="shared" si="1"/>
        <v>0.04785143257729785</v>
      </c>
      <c r="AD12" s="3">
        <f t="shared" si="2"/>
        <v>0.04044736902455748</v>
      </c>
      <c r="AE12" s="3">
        <f t="shared" si="3"/>
        <v>0.04414940080092766</v>
      </c>
      <c r="AF12" s="3">
        <f t="shared" si="4"/>
        <v>1.00370203177637</v>
      </c>
      <c r="AG12" s="3">
        <f t="shared" si="5"/>
        <v>2.00370203177637</v>
      </c>
      <c r="AH12" s="3">
        <f t="shared" si="6"/>
        <v>0.3535941759964767</v>
      </c>
      <c r="AI12" s="3">
        <f t="shared" si="7"/>
        <v>0.45645825007991125</v>
      </c>
      <c r="AJ12" s="3">
        <f t="shared" si="8"/>
        <v>3.00740406355274</v>
      </c>
      <c r="AK12" s="3">
        <f t="shared" si="9"/>
        <v>3.0191728996934297</v>
      </c>
      <c r="AL12" s="30"/>
      <c r="AM12" s="30"/>
      <c r="AO12" s="30"/>
      <c r="AP12" s="30"/>
      <c r="AQ12" s="30"/>
    </row>
    <row r="13" spans="3:43" s="25" customFormat="1" ht="12.75">
      <c r="C13" s="2" t="s">
        <v>88</v>
      </c>
      <c r="D13" s="32" t="s">
        <v>83</v>
      </c>
      <c r="E13" s="2">
        <v>0.03</v>
      </c>
      <c r="F13" s="2">
        <v>10.969</v>
      </c>
      <c r="G13" s="2">
        <v>32.357</v>
      </c>
      <c r="H13" s="2">
        <v>0.004</v>
      </c>
      <c r="I13" s="2">
        <v>0</v>
      </c>
      <c r="J13" s="2">
        <v>0.056</v>
      </c>
      <c r="K13" s="2">
        <v>30.862</v>
      </c>
      <c r="L13" s="2">
        <v>25.33</v>
      </c>
      <c r="M13" s="2">
        <v>0.12</v>
      </c>
      <c r="N13" s="27">
        <v>0.405</v>
      </c>
      <c r="O13" s="27">
        <f t="shared" si="0"/>
        <v>100.133</v>
      </c>
      <c r="P13" s="3">
        <v>0.0008419250114536062</v>
      </c>
      <c r="Q13" s="3">
        <v>0.45891256336195313</v>
      </c>
      <c r="R13" s="3">
        <v>1.2694292979271582</v>
      </c>
      <c r="S13" s="3">
        <v>0.00012027457269542475</v>
      </c>
      <c r="T13" s="3">
        <v>0</v>
      </c>
      <c r="U13" s="3">
        <v>0.0011818519713971448</v>
      </c>
      <c r="V13" s="3">
        <v>0.6847864670853375</v>
      </c>
      <c r="W13" s="3">
        <v>0.5944952477873681</v>
      </c>
      <c r="X13" s="3">
        <v>0.00270883455291543</v>
      </c>
      <c r="Y13" s="31">
        <v>0.008391878240622897</v>
      </c>
      <c r="Z13" s="31">
        <v>3.0208683405109014</v>
      </c>
      <c r="AA13" s="3">
        <v>1.0534078111493212</v>
      </c>
      <c r="AB13" s="3">
        <v>1.9542157650124956</v>
      </c>
      <c r="AC13" s="3">
        <f t="shared" si="1"/>
        <v>0.05340781114932125</v>
      </c>
      <c r="AD13" s="3">
        <f t="shared" si="2"/>
        <v>0.04578423498750439</v>
      </c>
      <c r="AE13" s="3">
        <f t="shared" si="3"/>
        <v>0.04959602306841282</v>
      </c>
      <c r="AF13" s="3">
        <f t="shared" si="4"/>
        <v>1.0038117880809083</v>
      </c>
      <c r="AG13" s="3">
        <f t="shared" si="5"/>
        <v>2.0038117880809083</v>
      </c>
      <c r="AH13" s="3">
        <f t="shared" si="6"/>
        <v>0.35041497430605306</v>
      </c>
      <c r="AI13" s="3">
        <f t="shared" si="7"/>
        <v>0.4571699284776324</v>
      </c>
      <c r="AJ13" s="3">
        <f t="shared" si="8"/>
        <v>3.0076235761618166</v>
      </c>
      <c r="AK13" s="3">
        <f t="shared" si="9"/>
        <v>3.0208683405109014</v>
      </c>
      <c r="AL13" s="30"/>
      <c r="AM13" s="30"/>
      <c r="AO13" s="30"/>
      <c r="AP13" s="30"/>
      <c r="AQ13" s="30"/>
    </row>
    <row r="14" spans="3:43" s="25" customFormat="1" ht="12.75">
      <c r="C14" s="2" t="s">
        <v>88</v>
      </c>
      <c r="D14" s="32" t="s">
        <v>83</v>
      </c>
      <c r="E14" s="2">
        <v>0.038</v>
      </c>
      <c r="F14" s="2">
        <v>10.736</v>
      </c>
      <c r="G14" s="2">
        <v>32.083</v>
      </c>
      <c r="H14" s="2">
        <v>0.025</v>
      </c>
      <c r="I14" s="2">
        <v>0</v>
      </c>
      <c r="J14" s="2">
        <v>0.056</v>
      </c>
      <c r="K14" s="2">
        <v>30.898</v>
      </c>
      <c r="L14" s="2">
        <v>25.303</v>
      </c>
      <c r="M14" s="2">
        <v>0.06</v>
      </c>
      <c r="N14" s="27">
        <v>0.376</v>
      </c>
      <c r="O14" s="27">
        <f t="shared" si="0"/>
        <v>99.575</v>
      </c>
      <c r="P14" s="3">
        <v>0.0010734649194101228</v>
      </c>
      <c r="Q14" s="3">
        <v>0.4521239535344114</v>
      </c>
      <c r="R14" s="3">
        <v>1.2669729500693414</v>
      </c>
      <c r="S14" s="3">
        <v>0.0007566690021681543</v>
      </c>
      <c r="T14" s="3">
        <v>0</v>
      </c>
      <c r="U14" s="3">
        <v>0.0011896389826928887</v>
      </c>
      <c r="V14" s="3">
        <v>0.6901024575661092</v>
      </c>
      <c r="W14" s="3">
        <v>0.5977744052362126</v>
      </c>
      <c r="X14" s="3">
        <v>0.0013633412896896413</v>
      </c>
      <c r="Y14" s="31">
        <v>0.007842311680136582</v>
      </c>
      <c r="Z14" s="31">
        <v>3.0191991922801726</v>
      </c>
      <c r="AA14" s="3">
        <v>1.049898358770624</v>
      </c>
      <c r="AB14" s="3">
        <v>1.9570754076354506</v>
      </c>
      <c r="AC14" s="3">
        <f t="shared" si="1"/>
        <v>0.049898358770624096</v>
      </c>
      <c r="AD14" s="3">
        <f t="shared" si="2"/>
        <v>0.042924592364549374</v>
      </c>
      <c r="AE14" s="3">
        <f t="shared" si="3"/>
        <v>0.046411475567586735</v>
      </c>
      <c r="AF14" s="3">
        <f t="shared" si="4"/>
        <v>1.0034868832030375</v>
      </c>
      <c r="AG14" s="3">
        <f t="shared" si="5"/>
        <v>2.0034868832030375</v>
      </c>
      <c r="AH14" s="3">
        <f t="shared" si="6"/>
        <v>0.3526192475127439</v>
      </c>
      <c r="AI14" s="3">
        <f t="shared" si="7"/>
        <v>0.4505529280973494</v>
      </c>
      <c r="AJ14" s="3">
        <f t="shared" si="8"/>
        <v>3.006973766406075</v>
      </c>
      <c r="AK14" s="3">
        <f t="shared" si="9"/>
        <v>3.0191991922801726</v>
      </c>
      <c r="AL14" s="30"/>
      <c r="AM14" s="30"/>
      <c r="AO14" s="30"/>
      <c r="AP14" s="30"/>
      <c r="AQ14" s="30"/>
    </row>
    <row r="15" spans="3:43" s="25" customFormat="1" ht="12.75">
      <c r="C15" s="2" t="s">
        <v>88</v>
      </c>
      <c r="D15" s="32" t="s">
        <v>83</v>
      </c>
      <c r="E15" s="2">
        <v>0.036</v>
      </c>
      <c r="F15" s="2">
        <v>10.819</v>
      </c>
      <c r="G15" s="2">
        <v>32.257</v>
      </c>
      <c r="H15" s="2">
        <v>0</v>
      </c>
      <c r="I15" s="2">
        <v>0</v>
      </c>
      <c r="J15" s="2">
        <v>0.017</v>
      </c>
      <c r="K15" s="2">
        <v>29.942</v>
      </c>
      <c r="L15" s="2">
        <v>25.306</v>
      </c>
      <c r="M15" s="2">
        <v>0.089</v>
      </c>
      <c r="N15" s="27">
        <v>0.31</v>
      </c>
      <c r="O15" s="27">
        <f t="shared" si="0"/>
        <v>98.776</v>
      </c>
      <c r="P15" s="3">
        <v>0.0010224366020440668</v>
      </c>
      <c r="Q15" s="3">
        <v>0.4580699077571525</v>
      </c>
      <c r="R15" s="3">
        <v>1.2806957653499473</v>
      </c>
      <c r="S15" s="3">
        <v>0</v>
      </c>
      <c r="T15" s="3">
        <v>0</v>
      </c>
      <c r="U15" s="3">
        <v>0.00036308282773119845</v>
      </c>
      <c r="V15" s="3">
        <v>0.672347259477597</v>
      </c>
      <c r="W15" s="3">
        <v>0.6010608373524132</v>
      </c>
      <c r="X15" s="3">
        <v>0.002033166624363592</v>
      </c>
      <c r="Y15" s="31">
        <v>0.006500512165204672</v>
      </c>
      <c r="Z15" s="31">
        <v>3.022092968156454</v>
      </c>
      <c r="AA15" s="3">
        <v>1.0591307451095657</v>
      </c>
      <c r="AB15" s="3">
        <v>1.9530430248275443</v>
      </c>
      <c r="AC15" s="3">
        <f t="shared" si="1"/>
        <v>0.05913074510956573</v>
      </c>
      <c r="AD15" s="3">
        <f t="shared" si="2"/>
        <v>0.04695697517245567</v>
      </c>
      <c r="AE15" s="3">
        <f t="shared" si="3"/>
        <v>0.0530438601410107</v>
      </c>
      <c r="AF15" s="3">
        <f t="shared" si="4"/>
        <v>1.0060868849685551</v>
      </c>
      <c r="AG15" s="3">
        <f t="shared" si="5"/>
        <v>2.006086884968555</v>
      </c>
      <c r="AH15" s="3">
        <f t="shared" si="6"/>
        <v>0.3442562457306674</v>
      </c>
      <c r="AI15" s="3">
        <f t="shared" si="7"/>
        <v>0.4552985578094175</v>
      </c>
      <c r="AJ15" s="3">
        <f t="shared" si="8"/>
        <v>3.0121737699371103</v>
      </c>
      <c r="AK15" s="3">
        <f t="shared" si="9"/>
        <v>3.022092968156454</v>
      </c>
      <c r="AL15" s="30"/>
      <c r="AM15" s="30"/>
      <c r="AO15" s="30"/>
      <c r="AP15" s="30"/>
      <c r="AQ15" s="30"/>
    </row>
    <row r="16" spans="3:43" s="25" customFormat="1" ht="12.75">
      <c r="C16" s="2" t="s">
        <v>88</v>
      </c>
      <c r="D16" s="32" t="s">
        <v>83</v>
      </c>
      <c r="E16" s="2">
        <v>0.014</v>
      </c>
      <c r="F16" s="2">
        <v>10.577</v>
      </c>
      <c r="G16" s="2">
        <v>32.166</v>
      </c>
      <c r="H16" s="2">
        <v>0.07</v>
      </c>
      <c r="I16" s="2">
        <v>0</v>
      </c>
      <c r="J16" s="2">
        <v>0.039</v>
      </c>
      <c r="K16" s="2">
        <v>31.61</v>
      </c>
      <c r="L16" s="2">
        <v>25.498</v>
      </c>
      <c r="M16" s="2">
        <v>0.076</v>
      </c>
      <c r="N16" s="27">
        <v>0.483</v>
      </c>
      <c r="O16" s="27">
        <f t="shared" si="0"/>
        <v>100.533</v>
      </c>
      <c r="P16" s="3">
        <v>0.0003926833072283225</v>
      </c>
      <c r="Q16" s="3">
        <v>0.4422701846684307</v>
      </c>
      <c r="R16" s="3">
        <v>1.2612453372815373</v>
      </c>
      <c r="S16" s="3">
        <v>0.0021036530720816133</v>
      </c>
      <c r="T16" s="3">
        <v>0</v>
      </c>
      <c r="U16" s="3">
        <v>0.0008226250146631749</v>
      </c>
      <c r="V16" s="3">
        <v>0.700999721783227</v>
      </c>
      <c r="W16" s="3">
        <v>0.5981106862938954</v>
      </c>
      <c r="X16" s="3">
        <v>0.0017146562794908395</v>
      </c>
      <c r="Y16" s="31">
        <v>0.010002614445172331</v>
      </c>
      <c r="Z16" s="31">
        <v>3.0176621621457267</v>
      </c>
      <c r="AA16" s="3">
        <v>1.0403808709623261</v>
      </c>
      <c r="AB16" s="3">
        <v>1.9622450590647644</v>
      </c>
      <c r="AC16" s="3">
        <f t="shared" si="1"/>
        <v>0.04038087096232612</v>
      </c>
      <c r="AD16" s="3">
        <f t="shared" si="2"/>
        <v>0.03775494093523557</v>
      </c>
      <c r="AE16" s="3">
        <f t="shared" si="3"/>
        <v>0.039067905948780846</v>
      </c>
      <c r="AF16" s="3">
        <f t="shared" si="4"/>
        <v>1.0013129650135453</v>
      </c>
      <c r="AG16" s="3">
        <f t="shared" si="5"/>
        <v>2.001312965013545</v>
      </c>
      <c r="AH16" s="3">
        <f t="shared" si="6"/>
        <v>0.3572437186399817</v>
      </c>
      <c r="AI16" s="3">
        <f t="shared" si="7"/>
        <v>0.44169026080916457</v>
      </c>
      <c r="AJ16" s="3">
        <f t="shared" si="8"/>
        <v>3.00262593002709</v>
      </c>
      <c r="AK16" s="3">
        <f t="shared" si="9"/>
        <v>3.0176621621457267</v>
      </c>
      <c r="AL16" s="30"/>
      <c r="AM16" s="30"/>
      <c r="AO16" s="30"/>
      <c r="AP16" s="30"/>
      <c r="AQ16" s="30"/>
    </row>
    <row r="17" spans="3:43" s="25" customFormat="1" ht="12.75">
      <c r="C17" s="2" t="s">
        <v>88</v>
      </c>
      <c r="D17" s="32" t="s">
        <v>83</v>
      </c>
      <c r="E17" s="2">
        <v>0.018</v>
      </c>
      <c r="F17" s="2">
        <v>6.851</v>
      </c>
      <c r="G17" s="2">
        <v>22.963</v>
      </c>
      <c r="H17" s="2">
        <v>0.059</v>
      </c>
      <c r="I17" s="2">
        <v>0</v>
      </c>
      <c r="J17" s="2">
        <v>0.284</v>
      </c>
      <c r="K17" s="2">
        <v>33.86</v>
      </c>
      <c r="L17" s="2">
        <v>34.389</v>
      </c>
      <c r="M17" s="2">
        <v>0.15</v>
      </c>
      <c r="N17" s="27">
        <v>0.579</v>
      </c>
      <c r="O17" s="27">
        <f t="shared" si="0"/>
        <v>99.153</v>
      </c>
      <c r="P17" s="3">
        <v>0.0005609436433179107</v>
      </c>
      <c r="Q17" s="3">
        <v>0.3182815375142898</v>
      </c>
      <c r="R17" s="3">
        <v>1.000376459148342</v>
      </c>
      <c r="S17" s="3">
        <v>0.0019699736265197743</v>
      </c>
      <c r="T17" s="3">
        <v>0</v>
      </c>
      <c r="U17" s="3">
        <v>0.00665561153920473</v>
      </c>
      <c r="V17" s="3">
        <v>0.8342815224488292</v>
      </c>
      <c r="W17" s="3">
        <v>0.8962461719423901</v>
      </c>
      <c r="X17" s="3">
        <v>0.0037599932263028026</v>
      </c>
      <c r="Y17" s="31">
        <v>0.01332224092969529</v>
      </c>
      <c r="Z17" s="31">
        <v>3.0176621621457267</v>
      </c>
      <c r="AA17" s="3">
        <v>1.0403808709623261</v>
      </c>
      <c r="AB17" s="3">
        <v>1.9622450590647644</v>
      </c>
      <c r="AC17" s="3">
        <f>AA17-1</f>
        <v>0.04038087096232612</v>
      </c>
      <c r="AD17" s="3">
        <f>2-AB17</f>
        <v>0.03775494093523557</v>
      </c>
      <c r="AE17" s="3">
        <f>(AC17+AD17)/2</f>
        <v>0.039067905948780846</v>
      </c>
      <c r="AF17" s="3">
        <f>Q17+W17-AE17</f>
        <v>1.1754598035078991</v>
      </c>
      <c r="AG17" s="3">
        <f>R17+V17+T17+AE17</f>
        <v>1.873725887545952</v>
      </c>
      <c r="AH17" s="3">
        <f>V17/(V17+R17)</f>
        <v>0.45473408712535135</v>
      </c>
      <c r="AI17" s="3">
        <f>Q17/(Q17+W17-AE17)</f>
        <v>0.27077194521194947</v>
      </c>
      <c r="AJ17" s="3">
        <f>AG17+AF17</f>
        <v>3.049185691053851</v>
      </c>
      <c r="AK17" s="3">
        <f>P17+Q17+R17+S17+T17+U17+V17+W17+X17+Y17</f>
        <v>3.0754544540188915</v>
      </c>
      <c r="AL17" s="30"/>
      <c r="AM17" s="30"/>
      <c r="AO17" s="30"/>
      <c r="AP17" s="30"/>
      <c r="AQ17" s="30"/>
    </row>
    <row r="18" spans="3:43" s="25" customFormat="1" ht="12.75">
      <c r="C18" s="2" t="s">
        <v>88</v>
      </c>
      <c r="D18" s="32" t="s">
        <v>83</v>
      </c>
      <c r="E18" s="2">
        <v>0</v>
      </c>
      <c r="F18" s="2">
        <v>6.269</v>
      </c>
      <c r="G18" s="2">
        <v>19.521</v>
      </c>
      <c r="H18" s="2">
        <v>0.081</v>
      </c>
      <c r="I18" s="2">
        <v>0</v>
      </c>
      <c r="J18" s="2">
        <v>0.332</v>
      </c>
      <c r="K18" s="2">
        <v>37.871</v>
      </c>
      <c r="L18" s="2">
        <v>34.001</v>
      </c>
      <c r="M18" s="2">
        <v>0.002</v>
      </c>
      <c r="N18" s="27">
        <v>0.57</v>
      </c>
      <c r="O18" s="27">
        <f t="shared" si="0"/>
        <v>98.64699999999998</v>
      </c>
      <c r="P18" s="3">
        <v>0</v>
      </c>
      <c r="Q18" s="3">
        <v>0.2999328298111124</v>
      </c>
      <c r="R18" s="3">
        <v>0.8758004305921131</v>
      </c>
      <c r="S18" s="3">
        <v>0.0027852339135774405</v>
      </c>
      <c r="T18" s="3">
        <v>0</v>
      </c>
      <c r="U18" s="3">
        <v>0.008012646167891404</v>
      </c>
      <c r="V18" s="3">
        <v>0.9609497975176726</v>
      </c>
      <c r="W18" s="3">
        <v>0.912573203588189</v>
      </c>
      <c r="X18" s="3">
        <v>5.162904056503308E-05</v>
      </c>
      <c r="Y18" s="31">
        <v>0.013506469146095747</v>
      </c>
      <c r="Z18" s="31">
        <v>3.0176621621457267</v>
      </c>
      <c r="AA18" s="3">
        <v>1.0403808709623261</v>
      </c>
      <c r="AB18" s="3">
        <v>1.9622450590647644</v>
      </c>
      <c r="AC18" s="3">
        <f>AA18-1</f>
        <v>0.04038087096232612</v>
      </c>
      <c r="AD18" s="3">
        <f>2-AB18</f>
        <v>0.03775494093523557</v>
      </c>
      <c r="AE18" s="3">
        <f>(AC18+AD18)/2</f>
        <v>0.039067905948780846</v>
      </c>
      <c r="AF18" s="3">
        <f>Q18+W18-AE18</f>
        <v>1.1734381274505206</v>
      </c>
      <c r="AG18" s="3">
        <f>R18+V18+T18+AE18</f>
        <v>1.8758181340585665</v>
      </c>
      <c r="AH18" s="3">
        <f>V18/(V18+R18)</f>
        <v>0.5231793538452932</v>
      </c>
      <c r="AI18" s="3">
        <f>Q18/(Q18+W18-AE18)</f>
        <v>0.2556017422603813</v>
      </c>
      <c r="AJ18" s="3">
        <f>AG18+AF18</f>
        <v>3.049256261509087</v>
      </c>
      <c r="AK18" s="3">
        <f>P18+Q18+R18+S18+T18+U18+V18+W18+X18+Y18</f>
        <v>3.073612239777217</v>
      </c>
      <c r="AL18" s="30"/>
      <c r="AM18" s="30"/>
      <c r="AO18" s="30"/>
      <c r="AP18" s="30"/>
      <c r="AQ18" s="30"/>
    </row>
    <row r="19" spans="3:43" s="25" customFormat="1" ht="12.75">
      <c r="C19" s="2" t="s">
        <v>88</v>
      </c>
      <c r="D19" s="32" t="s">
        <v>83</v>
      </c>
      <c r="E19" s="2">
        <v>0.056</v>
      </c>
      <c r="F19" s="2">
        <v>9.506</v>
      </c>
      <c r="G19" s="2">
        <v>29.582</v>
      </c>
      <c r="H19" s="2">
        <v>0.009</v>
      </c>
      <c r="I19" s="2">
        <v>0</v>
      </c>
      <c r="J19" s="2">
        <v>0.019</v>
      </c>
      <c r="K19" s="2">
        <v>30.251</v>
      </c>
      <c r="L19" s="2">
        <v>29.488</v>
      </c>
      <c r="M19" s="2">
        <v>0.089</v>
      </c>
      <c r="N19" s="27">
        <v>0.575</v>
      </c>
      <c r="O19" s="27">
        <f>SUM(E19:N19)</f>
        <v>99.575</v>
      </c>
      <c r="P19" s="3">
        <v>0.0016304475974067143</v>
      </c>
      <c r="Q19" s="3">
        <v>0.4125982504552363</v>
      </c>
      <c r="R19" s="3">
        <v>1.2040221113027822</v>
      </c>
      <c r="S19" s="3">
        <v>0.0002807520926819563</v>
      </c>
      <c r="T19" s="3">
        <v>0</v>
      </c>
      <c r="U19" s="3">
        <v>0.00041600190487342244</v>
      </c>
      <c r="V19" s="3">
        <v>0.6963659047038763</v>
      </c>
      <c r="W19" s="3">
        <v>0.7180012110936821</v>
      </c>
      <c r="X19" s="3">
        <v>0.0020842888365711224</v>
      </c>
      <c r="Y19" s="31">
        <v>0.01236057450728047</v>
      </c>
      <c r="Z19" s="31">
        <v>3.047759542494391</v>
      </c>
      <c r="AA19" s="3">
        <v>1.1305994615489183</v>
      </c>
      <c r="AB19" s="3">
        <v>1.9003880160066586</v>
      </c>
      <c r="AC19" s="3">
        <f>AA19-1</f>
        <v>0.13059946154891833</v>
      </c>
      <c r="AD19" s="3">
        <f>2-AB19</f>
        <v>0.09961198399334137</v>
      </c>
      <c r="AE19" s="3">
        <f>(AC19+AD19)/2</f>
        <v>0.11510572277112985</v>
      </c>
      <c r="AF19" s="3">
        <f>Q19+W19-AE19</f>
        <v>1.0154937387777885</v>
      </c>
      <c r="AG19" s="3">
        <f>R19+V19+T19+AE19</f>
        <v>2.0154937387777885</v>
      </c>
      <c r="AH19" s="3">
        <f>V19/(V19+R19)</f>
        <v>0.3664335382240362</v>
      </c>
      <c r="AI19" s="3">
        <f>Q19/(Q19+W19-AE19)</f>
        <v>0.4063030964147791</v>
      </c>
      <c r="AJ19" s="3">
        <f>AG19+AF19</f>
        <v>3.030987477555577</v>
      </c>
      <c r="AK19" s="3">
        <f>P19+Q19+R19+S19+T19+U19+V19+W19+X19+Y19</f>
        <v>3.047759542494391</v>
      </c>
      <c r="AL19" s="30"/>
      <c r="AM19" s="30"/>
      <c r="AO19" s="30"/>
      <c r="AP19" s="30"/>
      <c r="AQ19" s="30"/>
    </row>
    <row r="20" spans="3:43" s="25" customFormat="1" ht="12.75">
      <c r="C20" s="2" t="s">
        <v>88</v>
      </c>
      <c r="D20" s="32" t="s">
        <v>83</v>
      </c>
      <c r="E20" s="2">
        <v>0.018</v>
      </c>
      <c r="F20" s="2">
        <v>10.926</v>
      </c>
      <c r="G20" s="2">
        <v>32.955</v>
      </c>
      <c r="H20" s="2">
        <v>0.017</v>
      </c>
      <c r="I20" s="2">
        <v>0</v>
      </c>
      <c r="J20" s="2">
        <v>0.033</v>
      </c>
      <c r="K20" s="2">
        <v>30.005</v>
      </c>
      <c r="L20" s="2">
        <v>26.31</v>
      </c>
      <c r="M20" s="2">
        <v>0.141</v>
      </c>
      <c r="N20" s="27">
        <v>0.552</v>
      </c>
      <c r="O20" s="27">
        <f>SUM(E20:N20)</f>
        <v>100.95700000000002</v>
      </c>
      <c r="P20" s="3">
        <v>0.0005013776648327559</v>
      </c>
      <c r="Q20" s="3">
        <v>0.45369545470654493</v>
      </c>
      <c r="R20" s="3">
        <v>1.2832223226589328</v>
      </c>
      <c r="S20" s="3">
        <v>0.0005073446371901704</v>
      </c>
      <c r="T20" s="3">
        <v>0</v>
      </c>
      <c r="U20" s="3">
        <v>0.0006912407269157157</v>
      </c>
      <c r="V20" s="3">
        <v>0.6607924233202759</v>
      </c>
      <c r="W20" s="3">
        <v>0.6128784726718027</v>
      </c>
      <c r="X20" s="3">
        <v>0.0031590803234593976</v>
      </c>
      <c r="Y20" s="31">
        <v>0.011352291908693322</v>
      </c>
      <c r="Z20" s="31">
        <v>3.0268000086186477</v>
      </c>
      <c r="AA20" s="3">
        <v>1.0665739273783477</v>
      </c>
      <c r="AB20" s="3">
        <v>1.9440147459792088</v>
      </c>
      <c r="AC20" s="3">
        <f>AA20-1</f>
        <v>0.06657392737834766</v>
      </c>
      <c r="AD20" s="3">
        <f>2-AB20</f>
        <v>0.05598525402079124</v>
      </c>
      <c r="AE20" s="3">
        <f>(AC20+AD20)/2</f>
        <v>0.06127959069956945</v>
      </c>
      <c r="AF20" s="3">
        <f>Q20+W20-AE20</f>
        <v>1.0052943366787783</v>
      </c>
      <c r="AG20" s="3">
        <f>R20+V20+T20+AE20</f>
        <v>2.0052943366787783</v>
      </c>
      <c r="AH20" s="3">
        <f>V20/(V20+R20)</f>
        <v>0.3399112196484044</v>
      </c>
      <c r="AI20" s="3">
        <f>Q20/(Q20+W20-AE20)</f>
        <v>0.4513060883297448</v>
      </c>
      <c r="AJ20" s="3">
        <f>AG20+AF20</f>
        <v>3.0105886733575566</v>
      </c>
      <c r="AK20" s="3">
        <f>P20+Q20+R20+S20+T20+U20+V20+W20+X20+Y20</f>
        <v>3.0268000086186477</v>
      </c>
      <c r="AL20" s="30"/>
      <c r="AM20" s="30"/>
      <c r="AO20" s="30"/>
      <c r="AP20" s="30"/>
      <c r="AQ20" s="30"/>
    </row>
    <row r="21" spans="3:43" s="25" customFormat="1" ht="12.75">
      <c r="C21" s="2" t="s">
        <v>88</v>
      </c>
      <c r="D21" s="32" t="s">
        <v>83</v>
      </c>
      <c r="E21" s="2">
        <v>0.054</v>
      </c>
      <c r="F21" s="2">
        <v>10.379</v>
      </c>
      <c r="G21" s="2">
        <v>31.384</v>
      </c>
      <c r="H21" s="2">
        <v>0.004</v>
      </c>
      <c r="I21" s="2">
        <v>0</v>
      </c>
      <c r="J21" s="2">
        <v>0.036</v>
      </c>
      <c r="K21" s="2">
        <v>31.149</v>
      </c>
      <c r="L21" s="2">
        <v>27.678</v>
      </c>
      <c r="M21" s="2">
        <v>0.011</v>
      </c>
      <c r="N21" s="27">
        <v>0.417</v>
      </c>
      <c r="O21" s="27">
        <f>SUM(E21:N21)</f>
        <v>101.112</v>
      </c>
      <c r="P21" s="3">
        <v>0.0015226948631213695</v>
      </c>
      <c r="Q21" s="3">
        <v>0.43630017658587644</v>
      </c>
      <c r="R21" s="3">
        <v>1.2371305444954628</v>
      </c>
      <c r="S21" s="3">
        <v>0.00012084836767326974</v>
      </c>
      <c r="T21" s="3">
        <v>0</v>
      </c>
      <c r="U21" s="3">
        <v>0.0007633865848817609</v>
      </c>
      <c r="V21" s="3">
        <v>0.6944519103802648</v>
      </c>
      <c r="W21" s="3">
        <v>0.6527018874672548</v>
      </c>
      <c r="X21" s="3">
        <v>0.00024949444795945995</v>
      </c>
      <c r="Y21" s="31">
        <v>0.008681747921638533</v>
      </c>
      <c r="Z21" s="31">
        <v>3.0319226911141333</v>
      </c>
      <c r="AA21" s="3">
        <v>1.0890020640531313</v>
      </c>
      <c r="AB21" s="3">
        <v>1.9315824548757274</v>
      </c>
      <c r="AC21" s="3">
        <f>AA21-1</f>
        <v>0.08900206405313127</v>
      </c>
      <c r="AD21" s="3">
        <f>2-AB21</f>
        <v>0.06841754512427256</v>
      </c>
      <c r="AE21" s="3">
        <f>(AC21+AD21)/2</f>
        <v>0.07870980458870191</v>
      </c>
      <c r="AF21" s="3">
        <f>Q21+W21-AE21</f>
        <v>1.0102922594644292</v>
      </c>
      <c r="AG21" s="3">
        <f>R21+V21+T21+AE21</f>
        <v>2.0102922594644292</v>
      </c>
      <c r="AH21" s="3">
        <f>V21/(V21+R21)</f>
        <v>0.35952485933350636</v>
      </c>
      <c r="AI21" s="3">
        <f>Q21/(Q21+W21-AE21)</f>
        <v>0.4318554086687406</v>
      </c>
      <c r="AJ21" s="3">
        <f>AG21+AF21</f>
        <v>3.0205845189288585</v>
      </c>
      <c r="AK21" s="3">
        <f>P21+Q21+R21+S21+T21+U21+V21+W21+X21+Y21</f>
        <v>3.0319226911141333</v>
      </c>
      <c r="AL21" s="30"/>
      <c r="AM21" s="30"/>
      <c r="AO21" s="30"/>
      <c r="AP21" s="30"/>
      <c r="AQ21" s="30"/>
    </row>
    <row r="22" s="25" customFormat="1" ht="12.75"/>
    <row r="23" s="25" customFormat="1" ht="12.75"/>
    <row r="24" s="25" customFormat="1" ht="12.75"/>
    <row r="25" s="25" customFormat="1" ht="12.75"/>
    <row r="26" s="25" customFormat="1" ht="12.75"/>
    <row r="27" s="25" customFormat="1" ht="12.75"/>
    <row r="28" s="25" customFormat="1" ht="12.75"/>
    <row r="29" s="25" customFormat="1" ht="12.75"/>
    <row r="30" s="25" customFormat="1" ht="12.75"/>
    <row r="31" s="25" customFormat="1" ht="12.75"/>
    <row r="32" s="25" customFormat="1" ht="12.75"/>
    <row r="33" s="25" customFormat="1" ht="12.75"/>
    <row r="34" s="25" customFormat="1" ht="12.75"/>
    <row r="35" s="25" customFormat="1" ht="12.75"/>
    <row r="36" s="25" customFormat="1" ht="12.75"/>
    <row r="37" s="25" customFormat="1" ht="12.75"/>
    <row r="38" s="25" customFormat="1" ht="12.75"/>
    <row r="39" s="25" customFormat="1" ht="12.75"/>
    <row r="40" s="25" customFormat="1" ht="12.75"/>
    <row r="41" s="25" customFormat="1" ht="12.75"/>
    <row r="42" s="25" customFormat="1" ht="12.75"/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2:S39"/>
  <sheetViews>
    <sheetView zoomScale="75" zoomScaleNormal="75" workbookViewId="0" topLeftCell="A1">
      <selection activeCell="G32" sqref="G32"/>
    </sheetView>
  </sheetViews>
  <sheetFormatPr defaultColWidth="11.421875" defaultRowHeight="12.75"/>
  <cols>
    <col min="1" max="1" width="11.421875" style="2" customWidth="1"/>
    <col min="2" max="2" width="6.7109375" style="2" customWidth="1"/>
    <col min="3" max="3" width="18.140625" style="2" bestFit="1" customWidth="1"/>
    <col min="4" max="19" width="13.8515625" style="2" bestFit="1" customWidth="1"/>
    <col min="20" max="16384" width="11.57421875" style="2" customWidth="1"/>
  </cols>
  <sheetData>
    <row r="1" s="25" customFormat="1" ht="12.75"/>
    <row r="2" spans="3:8" s="25" customFormat="1" ht="15.75">
      <c r="C2" s="7" t="s">
        <v>101</v>
      </c>
      <c r="D2" s="8"/>
      <c r="E2" s="8"/>
      <c r="F2" s="8"/>
      <c r="G2" s="17"/>
      <c r="H2" s="9" t="s">
        <v>93</v>
      </c>
    </row>
    <row r="3" spans="3:8" s="25" customFormat="1" ht="12.75">
      <c r="C3" s="10" t="s">
        <v>94</v>
      </c>
      <c r="D3" s="10">
        <v>2004</v>
      </c>
      <c r="E3" s="8"/>
      <c r="F3" s="8"/>
      <c r="G3" s="8"/>
      <c r="H3" s="17"/>
    </row>
    <row r="4" s="25" customFormat="1" ht="12.75"/>
    <row r="5" spans="3:19" s="25" customFormat="1" ht="12.75">
      <c r="C5" s="27" t="s">
        <v>37</v>
      </c>
      <c r="D5" s="2" t="s">
        <v>88</v>
      </c>
      <c r="E5" s="2" t="s">
        <v>88</v>
      </c>
      <c r="F5" s="2" t="s">
        <v>88</v>
      </c>
      <c r="G5" s="2" t="s">
        <v>88</v>
      </c>
      <c r="H5" s="2" t="s">
        <v>88</v>
      </c>
      <c r="I5" s="2" t="s">
        <v>88</v>
      </c>
      <c r="J5" s="2" t="s">
        <v>88</v>
      </c>
      <c r="K5" s="2" t="s">
        <v>88</v>
      </c>
      <c r="L5" s="2" t="s">
        <v>88</v>
      </c>
      <c r="M5" s="2" t="s">
        <v>88</v>
      </c>
      <c r="N5" s="2" t="s">
        <v>88</v>
      </c>
      <c r="O5" s="2" t="s">
        <v>88</v>
      </c>
      <c r="P5" s="2" t="s">
        <v>88</v>
      </c>
      <c r="Q5" s="2" t="s">
        <v>88</v>
      </c>
      <c r="R5" s="2" t="s">
        <v>88</v>
      </c>
      <c r="S5" s="2" t="s">
        <v>88</v>
      </c>
    </row>
    <row r="6" spans="3:19" s="25" customFormat="1" ht="12.75">
      <c r="C6" s="26" t="s">
        <v>38</v>
      </c>
      <c r="D6" s="23" t="s">
        <v>83</v>
      </c>
      <c r="E6" s="23" t="s">
        <v>83</v>
      </c>
      <c r="F6" s="23" t="s">
        <v>83</v>
      </c>
      <c r="G6" s="23" t="s">
        <v>83</v>
      </c>
      <c r="H6" s="23" t="s">
        <v>83</v>
      </c>
      <c r="I6" s="23" t="s">
        <v>83</v>
      </c>
      <c r="J6" s="23" t="s">
        <v>83</v>
      </c>
      <c r="K6" s="23" t="s">
        <v>83</v>
      </c>
      <c r="L6" s="23" t="s">
        <v>83</v>
      </c>
      <c r="M6" s="23" t="s">
        <v>83</v>
      </c>
      <c r="N6" s="23" t="s">
        <v>83</v>
      </c>
      <c r="O6" s="23" t="s">
        <v>83</v>
      </c>
      <c r="P6" s="23" t="s">
        <v>83</v>
      </c>
      <c r="Q6" s="23" t="s">
        <v>83</v>
      </c>
      <c r="R6" s="23" t="s">
        <v>83</v>
      </c>
      <c r="S6" s="23" t="s">
        <v>83</v>
      </c>
    </row>
    <row r="7" spans="3:19" s="25" customFormat="1" ht="15.75">
      <c r="C7" s="18" t="s">
        <v>42</v>
      </c>
      <c r="D7" s="2">
        <v>0</v>
      </c>
      <c r="E7" s="2">
        <v>0</v>
      </c>
      <c r="F7" s="2">
        <v>0.029</v>
      </c>
      <c r="G7" s="2">
        <v>0.008</v>
      </c>
      <c r="H7" s="2">
        <v>0.009</v>
      </c>
      <c r="I7" s="2">
        <v>0.04</v>
      </c>
      <c r="J7" s="2">
        <v>0</v>
      </c>
      <c r="K7" s="2">
        <v>0.03</v>
      </c>
      <c r="L7" s="2">
        <v>0.038</v>
      </c>
      <c r="M7" s="2">
        <v>0.036</v>
      </c>
      <c r="N7" s="2">
        <v>0.014</v>
      </c>
      <c r="O7" s="2">
        <v>0.018</v>
      </c>
      <c r="P7" s="2">
        <v>0</v>
      </c>
      <c r="Q7" s="2">
        <v>0.056</v>
      </c>
      <c r="R7" s="2">
        <v>0.018</v>
      </c>
      <c r="S7" s="2">
        <v>0.054</v>
      </c>
    </row>
    <row r="8" spans="3:19" s="25" customFormat="1" ht="12.75">
      <c r="C8" s="27" t="s">
        <v>40</v>
      </c>
      <c r="D8" s="2">
        <v>10.329</v>
      </c>
      <c r="E8" s="2">
        <v>9.305</v>
      </c>
      <c r="F8" s="2">
        <v>9.926</v>
      </c>
      <c r="G8" s="2">
        <v>10.887</v>
      </c>
      <c r="H8" s="2">
        <v>9.898</v>
      </c>
      <c r="I8" s="2">
        <v>9.564</v>
      </c>
      <c r="J8" s="2">
        <v>10.997</v>
      </c>
      <c r="K8" s="2">
        <v>10.969</v>
      </c>
      <c r="L8" s="2">
        <v>10.736</v>
      </c>
      <c r="M8" s="2">
        <v>10.819</v>
      </c>
      <c r="N8" s="2">
        <v>10.577</v>
      </c>
      <c r="O8" s="2">
        <v>6.851</v>
      </c>
      <c r="P8" s="2">
        <v>6.269</v>
      </c>
      <c r="Q8" s="2">
        <v>9.506</v>
      </c>
      <c r="R8" s="2">
        <v>10.926</v>
      </c>
      <c r="S8" s="2">
        <v>10.379</v>
      </c>
    </row>
    <row r="9" spans="3:19" s="25" customFormat="1" ht="15.75">
      <c r="C9" s="18" t="s">
        <v>97</v>
      </c>
      <c r="D9" s="2">
        <v>32.329</v>
      </c>
      <c r="E9" s="2">
        <v>30.155</v>
      </c>
      <c r="F9" s="2">
        <v>30.727</v>
      </c>
      <c r="G9" s="2">
        <v>33.974</v>
      </c>
      <c r="H9" s="2">
        <v>31.385</v>
      </c>
      <c r="I9" s="2">
        <v>28.99</v>
      </c>
      <c r="J9" s="2">
        <v>32.423</v>
      </c>
      <c r="K9" s="2">
        <v>32.357</v>
      </c>
      <c r="L9" s="2">
        <v>32.083</v>
      </c>
      <c r="M9" s="2">
        <v>32.257</v>
      </c>
      <c r="N9" s="2">
        <v>32.166</v>
      </c>
      <c r="O9" s="2">
        <v>22.963</v>
      </c>
      <c r="P9" s="2">
        <v>19.521</v>
      </c>
      <c r="Q9" s="2">
        <v>29.582</v>
      </c>
      <c r="R9" s="2">
        <v>32.955</v>
      </c>
      <c r="S9" s="2">
        <v>31.384</v>
      </c>
    </row>
    <row r="10" spans="3:19" s="25" customFormat="1" ht="12.75">
      <c r="C10" s="27" t="s">
        <v>39</v>
      </c>
      <c r="D10" s="2">
        <v>0.022</v>
      </c>
      <c r="E10" s="2">
        <v>0.07</v>
      </c>
      <c r="F10" s="2">
        <v>0</v>
      </c>
      <c r="G10" s="2">
        <v>0</v>
      </c>
      <c r="H10" s="2">
        <v>0.007</v>
      </c>
      <c r="I10" s="2">
        <v>0</v>
      </c>
      <c r="J10" s="2">
        <v>0.015</v>
      </c>
      <c r="K10" s="2">
        <v>0.004</v>
      </c>
      <c r="L10" s="2">
        <v>0.025</v>
      </c>
      <c r="M10" s="2">
        <v>0</v>
      </c>
      <c r="N10" s="2">
        <v>0.07</v>
      </c>
      <c r="O10" s="2">
        <v>0.059</v>
      </c>
      <c r="P10" s="2">
        <v>0.081</v>
      </c>
      <c r="Q10" s="2">
        <v>0.009</v>
      </c>
      <c r="R10" s="2">
        <v>0.017</v>
      </c>
      <c r="S10" s="2">
        <v>0.004</v>
      </c>
    </row>
    <row r="11" spans="3:19" s="25" customFormat="1" ht="12.75">
      <c r="C11" s="27" t="s">
        <v>41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</row>
    <row r="12" spans="3:19" s="25" customFormat="1" ht="15.75">
      <c r="C12" s="18" t="s">
        <v>43</v>
      </c>
      <c r="D12" s="2">
        <v>0.048</v>
      </c>
      <c r="E12" s="2">
        <v>0.001</v>
      </c>
      <c r="F12" s="2">
        <v>0.015</v>
      </c>
      <c r="G12" s="2">
        <v>0.009</v>
      </c>
      <c r="H12" s="2">
        <v>0.031</v>
      </c>
      <c r="I12" s="2">
        <v>0.033</v>
      </c>
      <c r="J12" s="2">
        <v>0.05</v>
      </c>
      <c r="K12" s="2">
        <v>0.056</v>
      </c>
      <c r="L12" s="2">
        <v>0.056</v>
      </c>
      <c r="M12" s="2">
        <v>0.017</v>
      </c>
      <c r="N12" s="2">
        <v>0.039</v>
      </c>
      <c r="O12" s="2">
        <v>0.284</v>
      </c>
      <c r="P12" s="2">
        <v>0.332</v>
      </c>
      <c r="Q12" s="2">
        <v>0.019</v>
      </c>
      <c r="R12" s="2">
        <v>0.033</v>
      </c>
      <c r="S12" s="2">
        <v>0.036</v>
      </c>
    </row>
    <row r="13" spans="3:19" s="25" customFormat="1" ht="15.75">
      <c r="C13" s="18" t="s">
        <v>98</v>
      </c>
      <c r="D13" s="2">
        <v>30.578</v>
      </c>
      <c r="E13" s="2">
        <v>32.142</v>
      </c>
      <c r="F13" s="2">
        <v>31.869</v>
      </c>
      <c r="G13" s="2">
        <v>29.784</v>
      </c>
      <c r="H13" s="2">
        <v>31.015</v>
      </c>
      <c r="I13" s="2">
        <v>33.071</v>
      </c>
      <c r="J13" s="2">
        <v>31.359</v>
      </c>
      <c r="K13" s="2">
        <v>30.862</v>
      </c>
      <c r="L13" s="2">
        <v>30.898</v>
      </c>
      <c r="M13" s="2">
        <v>29.942</v>
      </c>
      <c r="N13" s="2">
        <v>31.61</v>
      </c>
      <c r="O13" s="2">
        <v>33.86</v>
      </c>
      <c r="P13" s="2">
        <v>37.871</v>
      </c>
      <c r="Q13" s="2">
        <v>30.251</v>
      </c>
      <c r="R13" s="2">
        <v>30.005</v>
      </c>
      <c r="S13" s="2">
        <v>31.149</v>
      </c>
    </row>
    <row r="14" spans="3:19" s="25" customFormat="1" ht="12.75">
      <c r="C14" s="27" t="s">
        <v>7</v>
      </c>
      <c r="D14" s="2">
        <v>25.245</v>
      </c>
      <c r="E14" s="2">
        <v>26.48</v>
      </c>
      <c r="F14" s="2">
        <v>26.277</v>
      </c>
      <c r="G14" s="2">
        <v>25.164</v>
      </c>
      <c r="H14" s="2">
        <v>26.635</v>
      </c>
      <c r="I14" s="2">
        <v>26.804</v>
      </c>
      <c r="J14" s="2">
        <v>25.232</v>
      </c>
      <c r="K14" s="2">
        <v>25.33</v>
      </c>
      <c r="L14" s="2">
        <v>25.303</v>
      </c>
      <c r="M14" s="2">
        <v>25.306</v>
      </c>
      <c r="N14" s="2">
        <v>25.498</v>
      </c>
      <c r="O14" s="2">
        <v>34.389</v>
      </c>
      <c r="P14" s="2">
        <v>34.001</v>
      </c>
      <c r="Q14" s="2">
        <v>29.488</v>
      </c>
      <c r="R14" s="2">
        <v>26.31</v>
      </c>
      <c r="S14" s="2">
        <v>27.678</v>
      </c>
    </row>
    <row r="15" spans="3:19" s="25" customFormat="1" ht="12.75">
      <c r="C15" s="27" t="s">
        <v>46</v>
      </c>
      <c r="D15" s="2">
        <v>0.007</v>
      </c>
      <c r="E15" s="2">
        <v>0.116</v>
      </c>
      <c r="F15" s="2">
        <v>0.058</v>
      </c>
      <c r="G15" s="2">
        <v>0.124</v>
      </c>
      <c r="H15" s="2">
        <v>0.107</v>
      </c>
      <c r="I15" s="2">
        <v>0.047</v>
      </c>
      <c r="J15" s="2">
        <v>0.153</v>
      </c>
      <c r="K15" s="2">
        <v>0.12</v>
      </c>
      <c r="L15" s="2">
        <v>0.06</v>
      </c>
      <c r="M15" s="2">
        <v>0.089</v>
      </c>
      <c r="N15" s="2">
        <v>0.076</v>
      </c>
      <c r="O15" s="2">
        <v>0.15</v>
      </c>
      <c r="P15" s="2">
        <v>0.002</v>
      </c>
      <c r="Q15" s="2">
        <v>0.089</v>
      </c>
      <c r="R15" s="2">
        <v>0.141</v>
      </c>
      <c r="S15" s="2">
        <v>0.011</v>
      </c>
    </row>
    <row r="16" spans="3:19" s="25" customFormat="1" ht="12.75">
      <c r="C16" s="26" t="s">
        <v>84</v>
      </c>
      <c r="D16" s="23">
        <v>0.472</v>
      </c>
      <c r="E16" s="23">
        <v>0.459</v>
      </c>
      <c r="F16" s="23">
        <v>0.537</v>
      </c>
      <c r="G16" s="23">
        <v>0.427</v>
      </c>
      <c r="H16" s="23">
        <v>0.465</v>
      </c>
      <c r="I16" s="23">
        <v>0.356</v>
      </c>
      <c r="J16" s="23">
        <v>0.331</v>
      </c>
      <c r="K16" s="23">
        <v>0.405</v>
      </c>
      <c r="L16" s="23">
        <v>0.376</v>
      </c>
      <c r="M16" s="23">
        <v>0.31</v>
      </c>
      <c r="N16" s="23">
        <v>0.483</v>
      </c>
      <c r="O16" s="23">
        <v>0.579</v>
      </c>
      <c r="P16" s="23">
        <v>0.57</v>
      </c>
      <c r="Q16" s="23">
        <v>0.575</v>
      </c>
      <c r="R16" s="23">
        <v>0.552</v>
      </c>
      <c r="S16" s="23">
        <v>0.417</v>
      </c>
    </row>
    <row r="17" spans="3:19" s="25" customFormat="1" ht="12.75">
      <c r="C17" s="26" t="s">
        <v>29</v>
      </c>
      <c r="D17" s="23">
        <v>99.03</v>
      </c>
      <c r="E17" s="23">
        <v>98.72800000000001</v>
      </c>
      <c r="F17" s="23">
        <v>99.43800000000002</v>
      </c>
      <c r="G17" s="23">
        <v>100.37700000000001</v>
      </c>
      <c r="H17" s="23">
        <v>99.552</v>
      </c>
      <c r="I17" s="23">
        <v>98.905</v>
      </c>
      <c r="J17" s="23">
        <v>100.56</v>
      </c>
      <c r="K17" s="23">
        <v>100.133</v>
      </c>
      <c r="L17" s="23">
        <v>99.575</v>
      </c>
      <c r="M17" s="23">
        <v>98.776</v>
      </c>
      <c r="N17" s="23">
        <v>100.533</v>
      </c>
      <c r="O17" s="23">
        <v>99.153</v>
      </c>
      <c r="P17" s="23">
        <v>98.64699999999998</v>
      </c>
      <c r="Q17" s="23">
        <v>99.575</v>
      </c>
      <c r="R17" s="23">
        <v>100.95700000000002</v>
      </c>
      <c r="S17" s="23">
        <v>101.112</v>
      </c>
    </row>
    <row r="18" spans="3:19" s="30" customFormat="1" ht="12.75">
      <c r="C18" s="31" t="s">
        <v>1</v>
      </c>
      <c r="D18" s="3">
        <v>0</v>
      </c>
      <c r="E18" s="3">
        <v>0</v>
      </c>
      <c r="F18" s="3">
        <v>0.0008314008599449131</v>
      </c>
      <c r="G18" s="3">
        <v>0.00022178764024819177</v>
      </c>
      <c r="H18" s="3">
        <v>0.0002569116791836921</v>
      </c>
      <c r="I18" s="3">
        <v>0.0011669087805226805</v>
      </c>
      <c r="J18" s="3">
        <v>0</v>
      </c>
      <c r="K18" s="3">
        <v>0.0008419250114536062</v>
      </c>
      <c r="L18" s="3">
        <v>0.0010734649194101228</v>
      </c>
      <c r="M18" s="3">
        <v>0.0010224366020440668</v>
      </c>
      <c r="N18" s="3">
        <v>0.0003926833072283225</v>
      </c>
      <c r="O18" s="3">
        <v>0.0005609436433179107</v>
      </c>
      <c r="P18" s="3">
        <v>0</v>
      </c>
      <c r="Q18" s="3">
        <v>0.0016304475974067143</v>
      </c>
      <c r="R18" s="3">
        <v>0.0005013776648327559</v>
      </c>
      <c r="S18" s="3">
        <v>0.0015226948631213695</v>
      </c>
    </row>
    <row r="19" spans="3:19" s="30" customFormat="1" ht="12.75">
      <c r="C19" s="31" t="s">
        <v>3</v>
      </c>
      <c r="D19" s="3">
        <v>0.43677901090301474</v>
      </c>
      <c r="E19" s="3">
        <v>0.4024348985322391</v>
      </c>
      <c r="F19" s="3">
        <v>0.42422620930132265</v>
      </c>
      <c r="G19" s="3">
        <v>0.44995214873244943</v>
      </c>
      <c r="H19" s="3">
        <v>0.4212108423067416</v>
      </c>
      <c r="I19" s="3">
        <v>0.41593669618965484</v>
      </c>
      <c r="J19" s="3">
        <v>0.45814807302629335</v>
      </c>
      <c r="K19" s="3">
        <v>0.45891256336195313</v>
      </c>
      <c r="L19" s="3">
        <v>0.4521239535344114</v>
      </c>
      <c r="M19" s="3">
        <v>0.4580699077571525</v>
      </c>
      <c r="N19" s="3">
        <v>0.4422701846684307</v>
      </c>
      <c r="O19" s="3">
        <v>0.3182815375142898</v>
      </c>
      <c r="P19" s="3">
        <v>0.2999328298111124</v>
      </c>
      <c r="Q19" s="3">
        <v>0.4125982504552363</v>
      </c>
      <c r="R19" s="3">
        <v>0.45369545470654493</v>
      </c>
      <c r="S19" s="3">
        <v>0.43630017658587644</v>
      </c>
    </row>
    <row r="20" spans="3:19" s="30" customFormat="1" ht="12.75">
      <c r="C20" s="31" t="s">
        <v>2</v>
      </c>
      <c r="D20" s="3">
        <v>1.2819559784411003</v>
      </c>
      <c r="E20" s="3">
        <v>1.222970406568606</v>
      </c>
      <c r="F20" s="3">
        <v>1.2314612303109977</v>
      </c>
      <c r="G20" s="3">
        <v>1.316685786395895</v>
      </c>
      <c r="H20" s="3">
        <v>1.2524245815491333</v>
      </c>
      <c r="I20" s="3">
        <v>1.1822606734615178</v>
      </c>
      <c r="J20" s="3">
        <v>1.2666662331039529</v>
      </c>
      <c r="K20" s="3">
        <v>1.2694292979271582</v>
      </c>
      <c r="L20" s="3">
        <v>1.2669729500693414</v>
      </c>
      <c r="M20" s="3">
        <v>1.2806957653499473</v>
      </c>
      <c r="N20" s="3">
        <v>1.2612453372815373</v>
      </c>
      <c r="O20" s="3">
        <v>1.000376459148342</v>
      </c>
      <c r="P20" s="3">
        <v>0.8758004305921131</v>
      </c>
      <c r="Q20" s="3">
        <v>1.2040221113027822</v>
      </c>
      <c r="R20" s="3">
        <v>1.2832223226589328</v>
      </c>
      <c r="S20" s="3">
        <v>1.2371305444954628</v>
      </c>
    </row>
    <row r="21" spans="3:19" s="30" customFormat="1" ht="12.75">
      <c r="C21" s="31" t="s">
        <v>47</v>
      </c>
      <c r="D21" s="3">
        <v>0.0006686164916711865</v>
      </c>
      <c r="E21" s="3">
        <v>0.0021758463210496347</v>
      </c>
      <c r="F21" s="3">
        <v>0</v>
      </c>
      <c r="G21" s="3">
        <v>0</v>
      </c>
      <c r="H21" s="3">
        <v>0.00021409230245907066</v>
      </c>
      <c r="I21" s="3">
        <v>0</v>
      </c>
      <c r="J21" s="3">
        <v>0.0004491318136204688</v>
      </c>
      <c r="K21" s="3">
        <v>0.00012027457269542475</v>
      </c>
      <c r="L21" s="3">
        <v>0.0007566690021681543</v>
      </c>
      <c r="M21" s="3">
        <v>0</v>
      </c>
      <c r="N21" s="3">
        <v>0.0021036530720816133</v>
      </c>
      <c r="O21" s="3">
        <v>0.0019699736265197743</v>
      </c>
      <c r="P21" s="3">
        <v>0.0027852339135774405</v>
      </c>
      <c r="Q21" s="3">
        <v>0.0002807520926819563</v>
      </c>
      <c r="R21" s="3">
        <v>0.0005073446371901704</v>
      </c>
      <c r="S21" s="3">
        <v>0.00012084836767326974</v>
      </c>
    </row>
    <row r="22" spans="3:19" s="30" customFormat="1" ht="12.75">
      <c r="C22" s="31" t="s">
        <v>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3:19" s="30" customFormat="1" ht="12.75">
      <c r="C23" s="31" t="s">
        <v>4</v>
      </c>
      <c r="D23" s="3">
        <v>0.0010238984053590665</v>
      </c>
      <c r="E23" s="3">
        <v>2.181681775155793E-05</v>
      </c>
      <c r="F23" s="3">
        <v>0.00032339003303841055</v>
      </c>
      <c r="G23" s="3">
        <v>0.00018763452960449708</v>
      </c>
      <c r="H23" s="3">
        <v>0.0006654660932934832</v>
      </c>
      <c r="I23" s="3">
        <v>0.0007239586416017371</v>
      </c>
      <c r="J23" s="3">
        <v>0.001050784818850058</v>
      </c>
      <c r="K23" s="3">
        <v>0.0011818519713971448</v>
      </c>
      <c r="L23" s="3">
        <v>0.0011896389826928887</v>
      </c>
      <c r="M23" s="3">
        <v>0.00036308282773119845</v>
      </c>
      <c r="N23" s="3">
        <v>0.0008226250146631749</v>
      </c>
      <c r="O23" s="3">
        <v>0.00665561153920473</v>
      </c>
      <c r="P23" s="3">
        <v>0.008012646167891404</v>
      </c>
      <c r="Q23" s="3">
        <v>0.00041600190487342244</v>
      </c>
      <c r="R23" s="3">
        <v>0.0006912407269157157</v>
      </c>
      <c r="S23" s="3">
        <v>0.0007633865848817609</v>
      </c>
    </row>
    <row r="24" spans="3:19" s="30" customFormat="1" ht="12.75">
      <c r="C24" s="31" t="s">
        <v>6</v>
      </c>
      <c r="D24" s="3">
        <v>0.6857735819927079</v>
      </c>
      <c r="E24" s="3">
        <v>0.7372594462607105</v>
      </c>
      <c r="F24" s="3">
        <v>0.7223702522376603</v>
      </c>
      <c r="G24" s="3">
        <v>0.6528438568349405</v>
      </c>
      <c r="H24" s="3">
        <v>0.6999903762300905</v>
      </c>
      <c r="I24" s="3">
        <v>0.762786835387366</v>
      </c>
      <c r="J24" s="3">
        <v>0.6928863978714895</v>
      </c>
      <c r="K24" s="3">
        <v>0.6847864670853375</v>
      </c>
      <c r="L24" s="3">
        <v>0.6901024575661092</v>
      </c>
      <c r="M24" s="3">
        <v>0.672347259477597</v>
      </c>
      <c r="N24" s="3">
        <v>0.700999721783227</v>
      </c>
      <c r="O24" s="3">
        <v>0.8342815224488292</v>
      </c>
      <c r="P24" s="3">
        <v>0.9609497975176726</v>
      </c>
      <c r="Q24" s="3">
        <v>0.6963659047038763</v>
      </c>
      <c r="R24" s="3">
        <v>0.6607924233202759</v>
      </c>
      <c r="S24" s="3">
        <v>0.6944519103802648</v>
      </c>
    </row>
    <row r="25" spans="3:19" s="30" customFormat="1" ht="12.75">
      <c r="C25" s="31" t="s">
        <v>25</v>
      </c>
      <c r="D25" s="3">
        <v>0.5988652935922985</v>
      </c>
      <c r="E25" s="3">
        <v>0.6424621179937117</v>
      </c>
      <c r="F25" s="3">
        <v>0.6300126842338211</v>
      </c>
      <c r="G25" s="3">
        <v>0.5834290780054352</v>
      </c>
      <c r="H25" s="3">
        <v>0.6358505922981798</v>
      </c>
      <c r="I25" s="3">
        <v>0.6539394933157572</v>
      </c>
      <c r="J25" s="3">
        <v>0.5897033595510045</v>
      </c>
      <c r="K25" s="3">
        <v>0.5944952477873681</v>
      </c>
      <c r="L25" s="3">
        <v>0.5977744052362126</v>
      </c>
      <c r="M25" s="3">
        <v>0.6010608373524132</v>
      </c>
      <c r="N25" s="3">
        <v>0.5981106862938954</v>
      </c>
      <c r="O25" s="3">
        <v>0.8962461719423901</v>
      </c>
      <c r="P25" s="3">
        <v>0.912573203588189</v>
      </c>
      <c r="Q25" s="3">
        <v>0.7180012110936821</v>
      </c>
      <c r="R25" s="3">
        <v>0.6128784726718027</v>
      </c>
      <c r="S25" s="3">
        <v>0.6527018874672548</v>
      </c>
    </row>
    <row r="26" spans="3:19" s="30" customFormat="1" ht="12.75">
      <c r="C26" s="31" t="s">
        <v>28</v>
      </c>
      <c r="D26" s="3">
        <v>0.00015971284530269015</v>
      </c>
      <c r="E26" s="3">
        <v>0.0027069209323767004</v>
      </c>
      <c r="F26" s="3">
        <v>0.001337486917542706</v>
      </c>
      <c r="G26" s="3">
        <v>0.0027651463119284774</v>
      </c>
      <c r="H26" s="3">
        <v>0.002456824835425131</v>
      </c>
      <c r="I26" s="3">
        <v>0.0011028688032156926</v>
      </c>
      <c r="J26" s="3">
        <v>0.0034392313721542983</v>
      </c>
      <c r="K26" s="3">
        <v>0.00270883455291543</v>
      </c>
      <c r="L26" s="3">
        <v>0.0013633412896896413</v>
      </c>
      <c r="M26" s="3">
        <v>0.002033166624363592</v>
      </c>
      <c r="N26" s="3">
        <v>0.0017146562794908395</v>
      </c>
      <c r="O26" s="3">
        <v>0.0037599932263028026</v>
      </c>
      <c r="P26" s="3">
        <v>5.162904056503308E-05</v>
      </c>
      <c r="Q26" s="3">
        <v>0.0020842888365711224</v>
      </c>
      <c r="R26" s="3">
        <v>0.0031590803234593976</v>
      </c>
      <c r="S26" s="3">
        <v>0.00024949444795945995</v>
      </c>
    </row>
    <row r="27" spans="3:19" s="30" customFormat="1" ht="12.75">
      <c r="C27" s="35" t="s">
        <v>26</v>
      </c>
      <c r="D27" s="36">
        <v>0.009885228706281592</v>
      </c>
      <c r="E27" s="36">
        <v>0.009831803341145376</v>
      </c>
      <c r="F27" s="36">
        <v>0.011366813938359921</v>
      </c>
      <c r="G27" s="36">
        <v>0.008740317764227505</v>
      </c>
      <c r="H27" s="36">
        <v>0.009800456043404272</v>
      </c>
      <c r="I27" s="36">
        <v>0.007667943573797618</v>
      </c>
      <c r="J27" s="36">
        <v>0.006829688136064291</v>
      </c>
      <c r="K27" s="36">
        <v>0.008391878240622897</v>
      </c>
      <c r="L27" s="36">
        <v>0.007842311680136582</v>
      </c>
      <c r="M27" s="36">
        <v>0.006500512165204672</v>
      </c>
      <c r="N27" s="36">
        <v>0.010002614445172331</v>
      </c>
      <c r="O27" s="36">
        <v>0.01332224092969529</v>
      </c>
      <c r="P27" s="36">
        <v>0.013506469146095747</v>
      </c>
      <c r="Q27" s="36">
        <v>0.01236057450728047</v>
      </c>
      <c r="R27" s="36">
        <v>0.011352291908693322</v>
      </c>
      <c r="S27" s="36">
        <v>0.008681747921638533</v>
      </c>
    </row>
    <row r="28" spans="3:19" s="30" customFormat="1" ht="12.75">
      <c r="C28" s="35" t="s">
        <v>29</v>
      </c>
      <c r="D28" s="36">
        <v>3.015111321377736</v>
      </c>
      <c r="E28" s="36">
        <v>3.019863256767591</v>
      </c>
      <c r="F28" s="36">
        <v>3.0219294678326873</v>
      </c>
      <c r="G28" s="36">
        <v>3.0148257562147287</v>
      </c>
      <c r="H28" s="36">
        <v>3.022870143337911</v>
      </c>
      <c r="I28" s="36">
        <v>3.0255853781534334</v>
      </c>
      <c r="J28" s="36">
        <v>3.0191728996934297</v>
      </c>
      <c r="K28" s="36">
        <v>3.0208683405109014</v>
      </c>
      <c r="L28" s="36">
        <v>3.0191991922801726</v>
      </c>
      <c r="M28" s="36">
        <v>3.022092968156454</v>
      </c>
      <c r="N28" s="36">
        <v>3.0176621621457267</v>
      </c>
      <c r="O28" s="36">
        <v>3.0176621621457267</v>
      </c>
      <c r="P28" s="36">
        <v>3.0176621621457267</v>
      </c>
      <c r="Q28" s="36">
        <v>3.047759542494391</v>
      </c>
      <c r="R28" s="36">
        <v>3.0268000086186477</v>
      </c>
      <c r="S28" s="36">
        <v>3.0319226911141333</v>
      </c>
    </row>
    <row r="29" spans="3:19" s="30" customFormat="1" ht="12.75">
      <c r="C29" s="31" t="s">
        <v>77</v>
      </c>
      <c r="D29" s="3">
        <v>1.0356443044953132</v>
      </c>
      <c r="E29" s="3">
        <v>1.0448970165259508</v>
      </c>
      <c r="F29" s="3">
        <v>1.0542388935351437</v>
      </c>
      <c r="G29" s="3">
        <v>1.0333812267378846</v>
      </c>
      <c r="H29" s="3">
        <v>1.0570614346049214</v>
      </c>
      <c r="I29" s="3">
        <v>1.069876189505412</v>
      </c>
      <c r="J29" s="3">
        <v>1.0478514325772978</v>
      </c>
      <c r="K29" s="3">
        <v>1.0534078111493212</v>
      </c>
      <c r="L29" s="3">
        <v>1.049898358770624</v>
      </c>
      <c r="M29" s="3">
        <v>1.0591307451095657</v>
      </c>
      <c r="N29" s="3">
        <v>1.0403808709623261</v>
      </c>
      <c r="O29" s="3">
        <v>1.0403808709623261</v>
      </c>
      <c r="P29" s="3">
        <v>1.0403808709623261</v>
      </c>
      <c r="Q29" s="3">
        <v>1.1305994615489183</v>
      </c>
      <c r="R29" s="3">
        <v>1.0665739273783477</v>
      </c>
      <c r="S29" s="3">
        <v>1.0890020640531313</v>
      </c>
    </row>
    <row r="30" spans="3:19" s="30" customFormat="1" ht="12.75">
      <c r="C30" s="31" t="s">
        <v>89</v>
      </c>
      <c r="D30" s="3">
        <v>1.967729560433808</v>
      </c>
      <c r="E30" s="3">
        <v>1.9602298528293165</v>
      </c>
      <c r="F30" s="3">
        <v>1.953831482548658</v>
      </c>
      <c r="G30" s="3">
        <v>1.9695296432308353</v>
      </c>
      <c r="H30" s="3">
        <v>1.9524149577792238</v>
      </c>
      <c r="I30" s="3">
        <v>1.9450475088488837</v>
      </c>
      <c r="J30" s="3">
        <v>1.9595526309754425</v>
      </c>
      <c r="K30" s="3">
        <v>1.9542157650124956</v>
      </c>
      <c r="L30" s="3">
        <v>1.9570754076354506</v>
      </c>
      <c r="M30" s="3">
        <v>1.9530430248275443</v>
      </c>
      <c r="N30" s="3">
        <v>1.9622450590647644</v>
      </c>
      <c r="O30" s="3">
        <v>1.9622450590647644</v>
      </c>
      <c r="P30" s="3">
        <v>1.9622450590647644</v>
      </c>
      <c r="Q30" s="3">
        <v>1.9003880160066586</v>
      </c>
      <c r="R30" s="3">
        <v>1.9440147459792088</v>
      </c>
      <c r="S30" s="3">
        <v>1.9315824548757274</v>
      </c>
    </row>
    <row r="31" spans="3:19" s="30" customFormat="1" ht="12.75">
      <c r="C31" s="31" t="s">
        <v>90</v>
      </c>
      <c r="D31" s="3">
        <v>0.035644304495313195</v>
      </c>
      <c r="E31" s="3">
        <v>0.044897016525950795</v>
      </c>
      <c r="F31" s="3">
        <v>0.05423889353514366</v>
      </c>
      <c r="G31" s="3">
        <v>0.03338122673788457</v>
      </c>
      <c r="H31" s="3">
        <v>0.05706143460492141</v>
      </c>
      <c r="I31" s="3">
        <v>0.06987618950541208</v>
      </c>
      <c r="J31" s="3">
        <v>0.04785143257729785</v>
      </c>
      <c r="K31" s="3">
        <v>0.05340781114932125</v>
      </c>
      <c r="L31" s="3">
        <v>0.049898358770624096</v>
      </c>
      <c r="M31" s="3">
        <v>0.05913074510956573</v>
      </c>
      <c r="N31" s="3">
        <v>0.04038087096232612</v>
      </c>
      <c r="O31" s="3">
        <v>0.04038087096232612</v>
      </c>
      <c r="P31" s="3">
        <v>0.04038087096232612</v>
      </c>
      <c r="Q31" s="3">
        <v>0.13059946154891833</v>
      </c>
      <c r="R31" s="3">
        <v>0.06657392737834766</v>
      </c>
      <c r="S31" s="3">
        <v>0.08900206405313127</v>
      </c>
    </row>
    <row r="32" spans="3:19" s="30" customFormat="1" ht="12.75">
      <c r="C32" s="31" t="s">
        <v>91</v>
      </c>
      <c r="D32" s="3">
        <v>0.03227043956619191</v>
      </c>
      <c r="E32" s="3">
        <v>0.0397701471706835</v>
      </c>
      <c r="F32" s="3">
        <v>0.046168517451341984</v>
      </c>
      <c r="G32" s="3">
        <v>0.030470356769164653</v>
      </c>
      <c r="H32" s="3">
        <v>0.0475850422207762</v>
      </c>
      <c r="I32" s="3">
        <v>0.054952491151116334</v>
      </c>
      <c r="J32" s="3">
        <v>0.04044736902455748</v>
      </c>
      <c r="K32" s="3">
        <v>0.04578423498750439</v>
      </c>
      <c r="L32" s="3">
        <v>0.042924592364549374</v>
      </c>
      <c r="M32" s="3">
        <v>0.04695697517245567</v>
      </c>
      <c r="N32" s="3">
        <v>0.03775494093523557</v>
      </c>
      <c r="O32" s="3">
        <v>0.03775494093523557</v>
      </c>
      <c r="P32" s="3">
        <v>0.03775494093523557</v>
      </c>
      <c r="Q32" s="3">
        <v>0.09961198399334137</v>
      </c>
      <c r="R32" s="3">
        <v>0.05598525402079124</v>
      </c>
      <c r="S32" s="3">
        <v>0.06841754512427256</v>
      </c>
    </row>
    <row r="33" spans="3:19" s="30" customFormat="1" ht="14.25">
      <c r="C33" s="31" t="s">
        <v>102</v>
      </c>
      <c r="D33" s="3">
        <v>0.03395737203075255</v>
      </c>
      <c r="E33" s="3">
        <v>0.04233358184831715</v>
      </c>
      <c r="F33" s="3">
        <v>0.05020370549324282</v>
      </c>
      <c r="G33" s="3">
        <v>0.03192579175352461</v>
      </c>
      <c r="H33" s="3">
        <v>0.052323238412848805</v>
      </c>
      <c r="I33" s="3">
        <v>0.062414340328264206</v>
      </c>
      <c r="J33" s="3">
        <v>0.04414940080092766</v>
      </c>
      <c r="K33" s="3">
        <v>0.04959602306841282</v>
      </c>
      <c r="L33" s="3">
        <v>0.046411475567586735</v>
      </c>
      <c r="M33" s="3">
        <v>0.0530438601410107</v>
      </c>
      <c r="N33" s="3">
        <v>0.039067905948780846</v>
      </c>
      <c r="O33" s="3">
        <v>0.039067905948780846</v>
      </c>
      <c r="P33" s="3">
        <v>0.039067905948780846</v>
      </c>
      <c r="Q33" s="3">
        <v>0.11510572277112985</v>
      </c>
      <c r="R33" s="3">
        <v>0.06127959069956945</v>
      </c>
      <c r="S33" s="3">
        <v>0.07870980458870191</v>
      </c>
    </row>
    <row r="34" spans="3:19" s="30" customFormat="1" ht="14.25">
      <c r="C34" s="31" t="s">
        <v>86</v>
      </c>
      <c r="D34" s="3">
        <v>1.0016869324645605</v>
      </c>
      <c r="E34" s="3">
        <v>1.0025634346776338</v>
      </c>
      <c r="F34" s="3">
        <v>1.0040351880419007</v>
      </c>
      <c r="G34" s="3">
        <v>1.00145543498436</v>
      </c>
      <c r="H34" s="3">
        <v>1.0047381961920725</v>
      </c>
      <c r="I34" s="3">
        <v>1.0074618491771479</v>
      </c>
      <c r="J34" s="3">
        <v>1.00370203177637</v>
      </c>
      <c r="K34" s="3">
        <v>1.0038117880809083</v>
      </c>
      <c r="L34" s="3">
        <v>1.0034868832030375</v>
      </c>
      <c r="M34" s="3">
        <v>1.0060868849685551</v>
      </c>
      <c r="N34" s="3">
        <v>1.0013129650135453</v>
      </c>
      <c r="O34" s="3">
        <v>1.1754598035078991</v>
      </c>
      <c r="P34" s="3">
        <v>1.1734381274505206</v>
      </c>
      <c r="Q34" s="3">
        <v>1.0154937387777885</v>
      </c>
      <c r="R34" s="3">
        <v>1.0052943366787783</v>
      </c>
      <c r="S34" s="3">
        <v>1.0102922594644292</v>
      </c>
    </row>
    <row r="35" spans="3:19" s="30" customFormat="1" ht="14.25">
      <c r="C35" s="31" t="s">
        <v>87</v>
      </c>
      <c r="D35" s="3">
        <v>2.0016869324645605</v>
      </c>
      <c r="E35" s="3">
        <v>2.0025634346776338</v>
      </c>
      <c r="F35" s="3">
        <v>2.0040351880419007</v>
      </c>
      <c r="G35" s="3">
        <v>2.00145543498436</v>
      </c>
      <c r="H35" s="3">
        <v>2.0047381961920725</v>
      </c>
      <c r="I35" s="3">
        <v>2.007461849177148</v>
      </c>
      <c r="J35" s="3">
        <v>2.00370203177637</v>
      </c>
      <c r="K35" s="3">
        <v>2.0038117880809083</v>
      </c>
      <c r="L35" s="3">
        <v>2.0034868832030375</v>
      </c>
      <c r="M35" s="3">
        <v>2.006086884968555</v>
      </c>
      <c r="N35" s="3">
        <v>2.001312965013545</v>
      </c>
      <c r="O35" s="3">
        <v>1.873725887545952</v>
      </c>
      <c r="P35" s="3">
        <v>1.8758181340585665</v>
      </c>
      <c r="Q35" s="3">
        <v>2.0154937387777885</v>
      </c>
      <c r="R35" s="3">
        <v>2.0052943366787783</v>
      </c>
      <c r="S35" s="3">
        <v>2.0102922594644292</v>
      </c>
    </row>
    <row r="36" spans="3:19" s="30" customFormat="1" ht="12.75">
      <c r="C36" s="31" t="s">
        <v>11</v>
      </c>
      <c r="D36" s="3">
        <v>0.34851007769661263</v>
      </c>
      <c r="E36" s="3">
        <v>0.37610867174407125</v>
      </c>
      <c r="F36" s="3">
        <v>0.36971983443289125</v>
      </c>
      <c r="G36" s="3">
        <v>0.33147196290176634</v>
      </c>
      <c r="H36" s="3">
        <v>0.35852541153766576</v>
      </c>
      <c r="I36" s="3">
        <v>0.3921687423659887</v>
      </c>
      <c r="J36" s="3">
        <v>0.3535941759964767</v>
      </c>
      <c r="K36" s="3">
        <v>0.35041497430605306</v>
      </c>
      <c r="L36" s="3">
        <v>0.3526192475127439</v>
      </c>
      <c r="M36" s="3">
        <v>0.3442562457306674</v>
      </c>
      <c r="N36" s="3">
        <v>0.3572437186399817</v>
      </c>
      <c r="O36" s="3">
        <v>0.45473408712535135</v>
      </c>
      <c r="P36" s="3">
        <v>0.5231793538452932</v>
      </c>
      <c r="Q36" s="3">
        <v>0.3664335382240362</v>
      </c>
      <c r="R36" s="3">
        <v>0.3399112196484044</v>
      </c>
      <c r="S36" s="3">
        <v>0.35952485933350636</v>
      </c>
    </row>
    <row r="37" spans="3:19" s="30" customFormat="1" ht="14.25">
      <c r="C37" s="31" t="s">
        <v>103</v>
      </c>
      <c r="D37" s="3">
        <v>0.43604343507642584</v>
      </c>
      <c r="E37" s="3">
        <v>0.4014059206753724</v>
      </c>
      <c r="F37" s="3">
        <v>0.4225212565793249</v>
      </c>
      <c r="G37" s="3">
        <v>0.44929822437827843</v>
      </c>
      <c r="H37" s="3">
        <v>0.41922447449805134</v>
      </c>
      <c r="I37" s="3">
        <v>0.41285602678590194</v>
      </c>
      <c r="J37" s="3">
        <v>0.45645825007991125</v>
      </c>
      <c r="K37" s="3">
        <v>0.4571699284776324</v>
      </c>
      <c r="L37" s="3">
        <v>0.4505529280973494</v>
      </c>
      <c r="M37" s="3">
        <v>0.4552985578094175</v>
      </c>
      <c r="N37" s="3">
        <v>0.44169026080916457</v>
      </c>
      <c r="O37" s="3">
        <v>0.27077194521194947</v>
      </c>
      <c r="P37" s="3">
        <v>0.2556017422603813</v>
      </c>
      <c r="Q37" s="3">
        <v>0.4063030964147791</v>
      </c>
      <c r="R37" s="3">
        <v>0.4513060883297448</v>
      </c>
      <c r="S37" s="3">
        <v>0.4318554086687406</v>
      </c>
    </row>
    <row r="38" spans="3:19" s="30" customFormat="1" ht="12.75">
      <c r="C38" s="31" t="s">
        <v>92</v>
      </c>
      <c r="D38" s="3">
        <v>3.003373864929121</v>
      </c>
      <c r="E38" s="3">
        <v>3.0051268693552675</v>
      </c>
      <c r="F38" s="3">
        <v>3.0080703760838015</v>
      </c>
      <c r="G38" s="3">
        <v>3.00291086996872</v>
      </c>
      <c r="H38" s="3">
        <v>3.009476392384145</v>
      </c>
      <c r="I38" s="3">
        <v>3.0149236983542957</v>
      </c>
      <c r="J38" s="3">
        <v>3.00740406355274</v>
      </c>
      <c r="K38" s="3">
        <v>3.0076235761618166</v>
      </c>
      <c r="L38" s="3">
        <v>3.006973766406075</v>
      </c>
      <c r="M38" s="3">
        <v>3.0121737699371103</v>
      </c>
      <c r="N38" s="3">
        <v>3.00262593002709</v>
      </c>
      <c r="O38" s="3">
        <v>3.049185691053851</v>
      </c>
      <c r="P38" s="3">
        <v>3.049256261509087</v>
      </c>
      <c r="Q38" s="3">
        <v>3.030987477555577</v>
      </c>
      <c r="R38" s="3">
        <v>3.0105886733575566</v>
      </c>
      <c r="S38" s="3">
        <v>3.0205845189288585</v>
      </c>
    </row>
    <row r="39" spans="3:19" s="30" customFormat="1" ht="12.75">
      <c r="C39" s="31" t="s">
        <v>82</v>
      </c>
      <c r="D39" s="3">
        <v>3.015111321377736</v>
      </c>
      <c r="E39" s="3">
        <v>3.019863256767591</v>
      </c>
      <c r="F39" s="3">
        <v>3.0219294678326873</v>
      </c>
      <c r="G39" s="3">
        <v>3.0148257562147287</v>
      </c>
      <c r="H39" s="3">
        <v>3.022870143337911</v>
      </c>
      <c r="I39" s="3">
        <v>3.0255853781534334</v>
      </c>
      <c r="J39" s="3">
        <v>3.0191728996934297</v>
      </c>
      <c r="K39" s="3">
        <v>3.0208683405109014</v>
      </c>
      <c r="L39" s="3">
        <v>3.0191991922801726</v>
      </c>
      <c r="M39" s="3">
        <v>3.022092968156454</v>
      </c>
      <c r="N39" s="3">
        <v>3.0176621621457267</v>
      </c>
      <c r="O39" s="3">
        <v>3.0754544540188915</v>
      </c>
      <c r="P39" s="3">
        <v>3.073612239777217</v>
      </c>
      <c r="Q39" s="3">
        <v>3.047759542494391</v>
      </c>
      <c r="R39" s="3">
        <v>3.0268000086186477</v>
      </c>
      <c r="S39" s="3">
        <v>3.0319226911141333</v>
      </c>
    </row>
    <row r="40" s="25" customFormat="1" ht="12.75"/>
    <row r="41" s="25" customFormat="1" ht="12.75"/>
    <row r="42" s="25" customFormat="1" ht="12.75"/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</dc:creator>
  <cp:keywords/>
  <dc:description/>
  <cp:lastModifiedBy>Rechenzentrum</cp:lastModifiedBy>
  <dcterms:created xsi:type="dcterms:W3CDTF">2003-12-10T09:26:00Z</dcterms:created>
  <dcterms:modified xsi:type="dcterms:W3CDTF">2003-12-10T11:49:21Z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